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630" tabRatio="804"/>
  </bookViews>
  <sheets>
    <sheet name="7-11 лет сентябрь" sheetId="10" r:id="rId1"/>
    <sheet name="12-18 лет сентябрь" sheetId="11" r:id="rId2"/>
    <sheet name="Лист1" sheetId="14" r:id="rId3"/>
    <sheet name="7-11 лет сентябрь с ценой" sheetId="12" r:id="rId4"/>
    <sheet name="12-18 лет сентябрь с ценой" sheetId="13" r:id="rId5"/>
  </sheets>
  <definedNames>
    <definedName name="_xlnm.Print_Area" localSheetId="1">'12-18 лет сентябрь'!$A$1:$L$204</definedName>
  </definedNames>
  <calcPr calcId="162913" refMode="R1C1"/>
</workbook>
</file>

<file path=xl/calcChain.xml><?xml version="1.0" encoding="utf-8"?>
<calcChain xmlns="http://schemas.openxmlformats.org/spreadsheetml/2006/main">
  <c r="C80" i="13" l="1"/>
  <c r="D80" i="13"/>
  <c r="E80" i="13"/>
  <c r="F80" i="13"/>
  <c r="G80" i="13"/>
  <c r="I80" i="13"/>
  <c r="D77" i="12"/>
  <c r="E77" i="12"/>
  <c r="F77" i="12"/>
  <c r="G77" i="12"/>
  <c r="I77" i="12"/>
  <c r="C77" i="12"/>
  <c r="D80" i="11"/>
  <c r="E80" i="11"/>
  <c r="F80" i="11"/>
  <c r="G80" i="11"/>
  <c r="C80" i="11"/>
  <c r="D73" i="10"/>
  <c r="E73" i="10"/>
  <c r="F73" i="10"/>
  <c r="G73" i="10"/>
  <c r="C73" i="10"/>
  <c r="D168" i="13" l="1"/>
  <c r="E168" i="13"/>
  <c r="F168" i="13"/>
  <c r="G168" i="13"/>
  <c r="I168" i="13"/>
  <c r="C168" i="13"/>
  <c r="D160" i="12"/>
  <c r="E160" i="12"/>
  <c r="F160" i="12"/>
  <c r="G160" i="12"/>
  <c r="C160" i="12"/>
  <c r="D156" i="10"/>
  <c r="E156" i="10"/>
  <c r="F156" i="10"/>
  <c r="G156" i="10"/>
  <c r="C156" i="10"/>
  <c r="D168" i="11"/>
  <c r="E168" i="11"/>
  <c r="F168" i="11"/>
  <c r="G168" i="11"/>
  <c r="C168" i="11"/>
  <c r="D124" i="12"/>
  <c r="E124" i="12"/>
  <c r="F124" i="12"/>
  <c r="G124" i="12"/>
  <c r="I124" i="12"/>
  <c r="C124" i="12"/>
  <c r="D130" i="13"/>
  <c r="E130" i="13"/>
  <c r="F130" i="13"/>
  <c r="G130" i="13"/>
  <c r="I130" i="13"/>
  <c r="C130" i="13"/>
  <c r="D130" i="11" l="1"/>
  <c r="E130" i="11"/>
  <c r="F130" i="11"/>
  <c r="G130" i="11"/>
  <c r="C130" i="11"/>
  <c r="D120" i="10" l="1"/>
  <c r="E120" i="10"/>
  <c r="F120" i="10"/>
  <c r="G120" i="10"/>
  <c r="C120" i="10"/>
  <c r="G4" i="13" l="1"/>
  <c r="G3" i="13"/>
  <c r="G4" i="12"/>
  <c r="G3" i="12"/>
  <c r="G4" i="11"/>
  <c r="G3" i="11"/>
  <c r="I197" i="13" l="1"/>
  <c r="G197" i="13"/>
  <c r="F197" i="13"/>
  <c r="E197" i="13"/>
  <c r="D197" i="13"/>
  <c r="C197" i="13"/>
  <c r="I194" i="13"/>
  <c r="G194" i="13"/>
  <c r="F194" i="13"/>
  <c r="E194" i="13"/>
  <c r="D194" i="13"/>
  <c r="C194" i="13"/>
  <c r="I186" i="13"/>
  <c r="G186" i="13"/>
  <c r="F186" i="13"/>
  <c r="E186" i="13"/>
  <c r="D186" i="13"/>
  <c r="C186" i="13"/>
  <c r="I180" i="13"/>
  <c r="G180" i="13"/>
  <c r="F180" i="13"/>
  <c r="E180" i="13"/>
  <c r="D180" i="13"/>
  <c r="C180" i="13"/>
  <c r="I177" i="13"/>
  <c r="H177" i="13"/>
  <c r="H203" i="13" s="1"/>
  <c r="G177" i="13"/>
  <c r="F177" i="13"/>
  <c r="E177" i="13"/>
  <c r="D177" i="13"/>
  <c r="C177" i="13"/>
  <c r="I158" i="13"/>
  <c r="G158" i="13"/>
  <c r="F158" i="13"/>
  <c r="E158" i="13"/>
  <c r="D158" i="13"/>
  <c r="C158" i="13"/>
  <c r="I155" i="13"/>
  <c r="G155" i="13"/>
  <c r="F155" i="13"/>
  <c r="E155" i="13"/>
  <c r="D155" i="13"/>
  <c r="C155" i="13"/>
  <c r="I148" i="13"/>
  <c r="G148" i="13"/>
  <c r="F148" i="13"/>
  <c r="E148" i="13"/>
  <c r="D148" i="13"/>
  <c r="C148" i="13"/>
  <c r="I142" i="13"/>
  <c r="G142" i="13"/>
  <c r="F142" i="13"/>
  <c r="E142" i="13"/>
  <c r="D142" i="13"/>
  <c r="C142" i="13"/>
  <c r="I139" i="13"/>
  <c r="G139" i="13"/>
  <c r="G143" i="13" s="1"/>
  <c r="F139" i="13"/>
  <c r="E139" i="13"/>
  <c r="E143" i="13" s="1"/>
  <c r="D139" i="13"/>
  <c r="C139" i="13"/>
  <c r="C143" i="13"/>
  <c r="I123" i="13"/>
  <c r="G123" i="13"/>
  <c r="F123" i="13"/>
  <c r="E123" i="13"/>
  <c r="D123" i="13"/>
  <c r="C123" i="13"/>
  <c r="I120" i="13"/>
  <c r="G120" i="13"/>
  <c r="F120" i="13"/>
  <c r="E120" i="13"/>
  <c r="D120" i="13"/>
  <c r="C120" i="13"/>
  <c r="I112" i="13"/>
  <c r="G112" i="13"/>
  <c r="F112" i="13"/>
  <c r="E112" i="13"/>
  <c r="D112" i="13"/>
  <c r="C112" i="13"/>
  <c r="I106" i="13"/>
  <c r="G106" i="13"/>
  <c r="F106" i="13"/>
  <c r="E106" i="13"/>
  <c r="D106" i="13"/>
  <c r="C106" i="13"/>
  <c r="I103" i="13"/>
  <c r="G103" i="13"/>
  <c r="F103" i="13"/>
  <c r="E103" i="13"/>
  <c r="D103" i="13"/>
  <c r="C103" i="13"/>
  <c r="I96" i="13"/>
  <c r="G96" i="13"/>
  <c r="F96" i="13"/>
  <c r="E96" i="13"/>
  <c r="D96" i="13"/>
  <c r="C96" i="13"/>
  <c r="I90" i="13"/>
  <c r="G90" i="13"/>
  <c r="F90" i="13"/>
  <c r="E90" i="13"/>
  <c r="D90" i="13"/>
  <c r="C90" i="13"/>
  <c r="I87" i="13"/>
  <c r="G87" i="13"/>
  <c r="F87" i="13"/>
  <c r="E87" i="13"/>
  <c r="D87" i="13"/>
  <c r="C87" i="13"/>
  <c r="I70" i="13"/>
  <c r="G70" i="13"/>
  <c r="F70" i="13"/>
  <c r="E70" i="13"/>
  <c r="D70" i="13"/>
  <c r="C70" i="13"/>
  <c r="I67" i="13"/>
  <c r="G67" i="13"/>
  <c r="F67" i="13"/>
  <c r="E67" i="13"/>
  <c r="D67" i="13"/>
  <c r="C67" i="13"/>
  <c r="I58" i="13"/>
  <c r="G58" i="13"/>
  <c r="F58" i="13"/>
  <c r="E58" i="13"/>
  <c r="D58" i="13"/>
  <c r="D71" i="13" s="1"/>
  <c r="C58" i="13"/>
  <c r="I52" i="13"/>
  <c r="G52" i="13"/>
  <c r="F52" i="13"/>
  <c r="E52" i="13"/>
  <c r="D52" i="13"/>
  <c r="C52" i="13"/>
  <c r="I49" i="13"/>
  <c r="G49" i="13"/>
  <c r="F49" i="13"/>
  <c r="E49" i="13"/>
  <c r="D49" i="13"/>
  <c r="C49" i="13"/>
  <c r="I40" i="13"/>
  <c r="G40" i="13"/>
  <c r="F40" i="13"/>
  <c r="E40" i="13"/>
  <c r="D40" i="13"/>
  <c r="C40" i="13"/>
  <c r="I33" i="13"/>
  <c r="G33" i="13"/>
  <c r="F33" i="13"/>
  <c r="E33" i="13"/>
  <c r="D33" i="13"/>
  <c r="C33" i="13"/>
  <c r="I30" i="13"/>
  <c r="G30" i="13"/>
  <c r="F30" i="13"/>
  <c r="E30" i="13"/>
  <c r="D30" i="13"/>
  <c r="C30" i="13"/>
  <c r="I21" i="13"/>
  <c r="G21" i="13"/>
  <c r="F21" i="13"/>
  <c r="E21" i="13"/>
  <c r="D21" i="13"/>
  <c r="C21" i="13"/>
  <c r="I187" i="12"/>
  <c r="G187" i="12"/>
  <c r="F187" i="12"/>
  <c r="E187" i="12"/>
  <c r="D187" i="12"/>
  <c r="C187" i="12"/>
  <c r="I184" i="12"/>
  <c r="G184" i="12"/>
  <c r="F184" i="12"/>
  <c r="E184" i="12"/>
  <c r="D184" i="12"/>
  <c r="C184" i="12"/>
  <c r="I177" i="12"/>
  <c r="G177" i="12"/>
  <c r="F177" i="12"/>
  <c r="E177" i="12"/>
  <c r="D177" i="12"/>
  <c r="C177" i="12"/>
  <c r="I171" i="12"/>
  <c r="G171" i="12"/>
  <c r="F171" i="12"/>
  <c r="E171" i="12"/>
  <c r="D171" i="12"/>
  <c r="C171" i="12"/>
  <c r="C172" i="12" s="1"/>
  <c r="I168" i="12"/>
  <c r="G168" i="12"/>
  <c r="F168" i="12"/>
  <c r="E168" i="12"/>
  <c r="E172" i="12" s="1"/>
  <c r="D168" i="12"/>
  <c r="C168" i="12"/>
  <c r="I160" i="12"/>
  <c r="I150" i="12"/>
  <c r="G150" i="12"/>
  <c r="F150" i="12"/>
  <c r="E150" i="12"/>
  <c r="D150" i="12"/>
  <c r="C150" i="12"/>
  <c r="I147" i="12"/>
  <c r="G147" i="12"/>
  <c r="F147" i="12"/>
  <c r="E147" i="12"/>
  <c r="D147" i="12"/>
  <c r="C147" i="12"/>
  <c r="I141" i="12"/>
  <c r="G141" i="12"/>
  <c r="F141" i="12"/>
  <c r="F151" i="12" s="1"/>
  <c r="E141" i="12"/>
  <c r="D141" i="12"/>
  <c r="C141" i="12"/>
  <c r="I135" i="12"/>
  <c r="G135" i="12"/>
  <c r="F135" i="12"/>
  <c r="E135" i="12"/>
  <c r="D135" i="12"/>
  <c r="C135" i="12"/>
  <c r="I132" i="12"/>
  <c r="G132" i="12"/>
  <c r="F132" i="12"/>
  <c r="E132" i="12"/>
  <c r="D132" i="12"/>
  <c r="C132" i="12"/>
  <c r="F136" i="12"/>
  <c r="I117" i="12"/>
  <c r="G117" i="12"/>
  <c r="F117" i="12"/>
  <c r="E117" i="12"/>
  <c r="D117" i="12"/>
  <c r="C117" i="12"/>
  <c r="I114" i="12"/>
  <c r="G114" i="12"/>
  <c r="F114" i="12"/>
  <c r="E114" i="12"/>
  <c r="D114" i="12"/>
  <c r="C114" i="12"/>
  <c r="I107" i="12"/>
  <c r="G107" i="12"/>
  <c r="F107" i="12"/>
  <c r="E107" i="12"/>
  <c r="D107" i="12"/>
  <c r="C107" i="12"/>
  <c r="I101" i="12"/>
  <c r="G101" i="12"/>
  <c r="G102" i="12" s="1"/>
  <c r="F101" i="12"/>
  <c r="E101" i="12"/>
  <c r="D101" i="12"/>
  <c r="C101" i="12"/>
  <c r="I98" i="12"/>
  <c r="G98" i="12"/>
  <c r="F98" i="12"/>
  <c r="E98" i="12"/>
  <c r="D98" i="12"/>
  <c r="C98" i="12"/>
  <c r="I92" i="12"/>
  <c r="G92" i="12"/>
  <c r="F92" i="12"/>
  <c r="E92" i="12"/>
  <c r="D92" i="12"/>
  <c r="C92" i="12"/>
  <c r="I86" i="12"/>
  <c r="G86" i="12"/>
  <c r="F86" i="12"/>
  <c r="E86" i="12"/>
  <c r="D86" i="12"/>
  <c r="C86" i="12"/>
  <c r="I83" i="12"/>
  <c r="G83" i="12"/>
  <c r="F83" i="12"/>
  <c r="E83" i="12"/>
  <c r="D83" i="12"/>
  <c r="C83" i="12"/>
  <c r="I67" i="12"/>
  <c r="G67" i="12"/>
  <c r="F67" i="12"/>
  <c r="E67" i="12"/>
  <c r="D67" i="12"/>
  <c r="C67" i="12"/>
  <c r="I64" i="12"/>
  <c r="G64" i="12"/>
  <c r="F64" i="12"/>
  <c r="E64" i="12"/>
  <c r="D64" i="12"/>
  <c r="C64" i="12"/>
  <c r="I56" i="12"/>
  <c r="G56" i="12"/>
  <c r="F56" i="12"/>
  <c r="E56" i="12"/>
  <c r="D56" i="12"/>
  <c r="C56" i="12"/>
  <c r="I50" i="12"/>
  <c r="G50" i="12"/>
  <c r="F50" i="12"/>
  <c r="E50" i="12"/>
  <c r="D50" i="12"/>
  <c r="C50" i="12"/>
  <c r="I47" i="12"/>
  <c r="G47" i="12"/>
  <c r="F47" i="12"/>
  <c r="E47" i="12"/>
  <c r="D47" i="12"/>
  <c r="C47" i="12"/>
  <c r="I39" i="12"/>
  <c r="G39" i="12"/>
  <c r="F39" i="12"/>
  <c r="E39" i="12"/>
  <c r="D39" i="12"/>
  <c r="C39" i="12"/>
  <c r="I32" i="12"/>
  <c r="G32" i="12"/>
  <c r="F32" i="12"/>
  <c r="E32" i="12"/>
  <c r="D32" i="12"/>
  <c r="C32" i="12"/>
  <c r="I29" i="12"/>
  <c r="G29" i="12"/>
  <c r="F29" i="12"/>
  <c r="E29" i="12"/>
  <c r="D29" i="12"/>
  <c r="C29" i="12"/>
  <c r="I21" i="12"/>
  <c r="G21" i="12"/>
  <c r="F21" i="12"/>
  <c r="E21" i="12"/>
  <c r="D21" i="12"/>
  <c r="C21" i="12"/>
  <c r="G51" i="12" l="1"/>
  <c r="G68" i="12"/>
  <c r="G188" i="12"/>
  <c r="G189" i="12" s="1"/>
  <c r="G190" i="12" s="1"/>
  <c r="G34" i="13"/>
  <c r="G53" i="13"/>
  <c r="C107" i="13"/>
  <c r="F143" i="13"/>
  <c r="I143" i="13"/>
  <c r="D102" i="12"/>
  <c r="I136" i="12"/>
  <c r="D151" i="12"/>
  <c r="I124" i="13"/>
  <c r="I91" i="13"/>
  <c r="I87" i="12"/>
  <c r="D87" i="12"/>
  <c r="F102" i="12"/>
  <c r="I51" i="12"/>
  <c r="C102" i="12"/>
  <c r="E33" i="12"/>
  <c r="D51" i="12"/>
  <c r="F68" i="12"/>
  <c r="G87" i="12"/>
  <c r="C68" i="12"/>
  <c r="D172" i="12"/>
  <c r="D68" i="12"/>
  <c r="C201" i="12"/>
  <c r="E71" i="13"/>
  <c r="C204" i="13"/>
  <c r="F181" i="13"/>
  <c r="G71" i="13"/>
  <c r="I107" i="13"/>
  <c r="F34" i="13"/>
  <c r="C124" i="13"/>
  <c r="G124" i="13"/>
  <c r="G181" i="13"/>
  <c r="G198" i="13"/>
  <c r="F53" i="13"/>
  <c r="D91" i="13"/>
  <c r="F91" i="13"/>
  <c r="D136" i="12"/>
  <c r="C53" i="13"/>
  <c r="F71" i="13"/>
  <c r="G91" i="13"/>
  <c r="I159" i="13"/>
  <c r="D204" i="13"/>
  <c r="I53" i="13"/>
  <c r="D53" i="13"/>
  <c r="E202" i="13"/>
  <c r="F203" i="13"/>
  <c r="H204" i="13"/>
  <c r="D107" i="13"/>
  <c r="D143" i="13"/>
  <c r="C203" i="13"/>
  <c r="E204" i="13"/>
  <c r="E53" i="13"/>
  <c r="F202" i="13"/>
  <c r="E107" i="13"/>
  <c r="D159" i="13"/>
  <c r="D203" i="13"/>
  <c r="F204" i="13"/>
  <c r="I71" i="13"/>
  <c r="G202" i="13"/>
  <c r="F107" i="13"/>
  <c r="E159" i="13"/>
  <c r="I181" i="13"/>
  <c r="C202" i="13"/>
  <c r="E203" i="13"/>
  <c r="C34" i="13"/>
  <c r="H202" i="13"/>
  <c r="C91" i="13"/>
  <c r="G107" i="13"/>
  <c r="D124" i="13"/>
  <c r="F159" i="13"/>
  <c r="C181" i="13"/>
  <c r="D202" i="13"/>
  <c r="I204" i="13"/>
  <c r="D34" i="13"/>
  <c r="C71" i="13"/>
  <c r="E124" i="13"/>
  <c r="C159" i="13"/>
  <c r="G204" i="13"/>
  <c r="D181" i="13"/>
  <c r="E34" i="13"/>
  <c r="E91" i="13"/>
  <c r="G203" i="13"/>
  <c r="F124" i="13"/>
  <c r="E181" i="13"/>
  <c r="I198" i="13"/>
  <c r="G172" i="12"/>
  <c r="D201" i="12"/>
  <c r="D33" i="12"/>
  <c r="I102" i="12"/>
  <c r="C33" i="12"/>
  <c r="E68" i="12"/>
  <c r="E102" i="12"/>
  <c r="C136" i="12"/>
  <c r="E136" i="12"/>
  <c r="G136" i="12"/>
  <c r="D200" i="12"/>
  <c r="F201" i="12"/>
  <c r="F51" i="12"/>
  <c r="F87" i="12"/>
  <c r="F172" i="12"/>
  <c r="C199" i="12"/>
  <c r="E200" i="12"/>
  <c r="G201" i="12"/>
  <c r="G33" i="12"/>
  <c r="C51" i="12"/>
  <c r="C87" i="12"/>
  <c r="D199" i="12"/>
  <c r="F200" i="12"/>
  <c r="I201" i="12"/>
  <c r="C151" i="12"/>
  <c r="E151" i="12"/>
  <c r="G151" i="12"/>
  <c r="E188" i="12"/>
  <c r="E189" i="12" s="1"/>
  <c r="E190" i="12" s="1"/>
  <c r="G200" i="12"/>
  <c r="D188" i="12"/>
  <c r="D189" i="12" s="1"/>
  <c r="D190" i="12" s="1"/>
  <c r="E51" i="12"/>
  <c r="E87" i="12"/>
  <c r="C200" i="12"/>
  <c r="E201" i="12"/>
  <c r="F188" i="12"/>
  <c r="F189" i="12" s="1"/>
  <c r="F190" i="12" s="1"/>
  <c r="G199" i="12"/>
  <c r="I202" i="13"/>
  <c r="I199" i="12"/>
  <c r="I203" i="13"/>
  <c r="I34" i="13"/>
  <c r="C198" i="13"/>
  <c r="D198" i="13"/>
  <c r="E198" i="13"/>
  <c r="G159" i="13"/>
  <c r="F198" i="13"/>
  <c r="I172" i="12"/>
  <c r="I151" i="12"/>
  <c r="I118" i="12"/>
  <c r="I68" i="12"/>
  <c r="I200" i="12"/>
  <c r="I33" i="12"/>
  <c r="E199" i="12"/>
  <c r="I188" i="12"/>
  <c r="I189" i="12" s="1"/>
  <c r="I190" i="12" s="1"/>
  <c r="F199" i="12"/>
  <c r="F33" i="12"/>
  <c r="C188" i="12"/>
  <c r="C189" i="12" s="1"/>
  <c r="C190" i="12" s="1"/>
  <c r="G199" i="13" l="1"/>
  <c r="G200" i="13" s="1"/>
  <c r="I199" i="13"/>
  <c r="I200" i="13" s="1"/>
  <c r="F199" i="13"/>
  <c r="F200" i="13" s="1"/>
  <c r="D199" i="13"/>
  <c r="D200" i="13" s="1"/>
  <c r="E199" i="13"/>
  <c r="E200" i="13" s="1"/>
  <c r="C199" i="13"/>
  <c r="C200" i="13" s="1"/>
  <c r="G197" i="11"/>
  <c r="F197" i="11"/>
  <c r="E197" i="11"/>
  <c r="D197" i="11"/>
  <c r="C197" i="11"/>
  <c r="G194" i="11"/>
  <c r="F194" i="11"/>
  <c r="E194" i="11"/>
  <c r="D194" i="11"/>
  <c r="C194" i="11"/>
  <c r="G186" i="11"/>
  <c r="F186" i="11"/>
  <c r="E186" i="11"/>
  <c r="D186" i="11"/>
  <c r="C186" i="11"/>
  <c r="G180" i="11"/>
  <c r="F180" i="11"/>
  <c r="E180" i="11"/>
  <c r="D180" i="11"/>
  <c r="C180" i="11"/>
  <c r="G177" i="11"/>
  <c r="F177" i="11"/>
  <c r="E177" i="11"/>
  <c r="D177" i="11"/>
  <c r="C177" i="11"/>
  <c r="G158" i="11"/>
  <c r="F158" i="11"/>
  <c r="E158" i="11"/>
  <c r="D158" i="11"/>
  <c r="C158" i="11"/>
  <c r="G155" i="11"/>
  <c r="F155" i="11"/>
  <c r="E155" i="11"/>
  <c r="D155" i="11"/>
  <c r="C155" i="11"/>
  <c r="G148" i="11"/>
  <c r="F148" i="11"/>
  <c r="E148" i="11"/>
  <c r="D148" i="11"/>
  <c r="C148" i="11"/>
  <c r="G142" i="11"/>
  <c r="F142" i="11"/>
  <c r="E142" i="11"/>
  <c r="D142" i="11"/>
  <c r="C142" i="11"/>
  <c r="G139" i="11"/>
  <c r="F139" i="11"/>
  <c r="E139" i="11"/>
  <c r="D139" i="11"/>
  <c r="D143" i="11" s="1"/>
  <c r="C139" i="11"/>
  <c r="G123" i="11"/>
  <c r="F123" i="11"/>
  <c r="E123" i="11"/>
  <c r="D123" i="11"/>
  <c r="C123" i="11"/>
  <c r="G120" i="11"/>
  <c r="F120" i="11"/>
  <c r="E120" i="11"/>
  <c r="D120" i="11"/>
  <c r="C120" i="11"/>
  <c r="G112" i="11"/>
  <c r="F112" i="11"/>
  <c r="E112" i="11"/>
  <c r="D112" i="11"/>
  <c r="C112" i="11"/>
  <c r="G106" i="11"/>
  <c r="F106" i="11"/>
  <c r="E106" i="11"/>
  <c r="D106" i="11"/>
  <c r="C106" i="11"/>
  <c r="G103" i="11"/>
  <c r="F103" i="11"/>
  <c r="E103" i="11"/>
  <c r="D103" i="11"/>
  <c r="C103" i="11"/>
  <c r="G96" i="11"/>
  <c r="F96" i="11"/>
  <c r="E96" i="11"/>
  <c r="D96" i="11"/>
  <c r="C96" i="11"/>
  <c r="G90" i="11"/>
  <c r="F90" i="11"/>
  <c r="E90" i="11"/>
  <c r="D90" i="11"/>
  <c r="C90" i="11"/>
  <c r="G87" i="11"/>
  <c r="F87" i="11"/>
  <c r="E87" i="11"/>
  <c r="D87" i="11"/>
  <c r="C87" i="11"/>
  <c r="G70" i="11"/>
  <c r="F70" i="11"/>
  <c r="E70" i="11"/>
  <c r="D70" i="11"/>
  <c r="C70" i="11"/>
  <c r="G67" i="11"/>
  <c r="F67" i="11"/>
  <c r="E67" i="11"/>
  <c r="D67" i="11"/>
  <c r="C67" i="11"/>
  <c r="G58" i="11"/>
  <c r="F58" i="11"/>
  <c r="E58" i="11"/>
  <c r="D58" i="11"/>
  <c r="C58" i="11"/>
  <c r="G52" i="11"/>
  <c r="F52" i="11"/>
  <c r="E52" i="11"/>
  <c r="D52" i="11"/>
  <c r="C52" i="11"/>
  <c r="G49" i="11"/>
  <c r="F49" i="11"/>
  <c r="E49" i="11"/>
  <c r="D49" i="11"/>
  <c r="C49" i="11"/>
  <c r="G40" i="11"/>
  <c r="F40" i="11"/>
  <c r="E40" i="11"/>
  <c r="D40" i="11"/>
  <c r="C40" i="11"/>
  <c r="G33" i="11"/>
  <c r="F33" i="11"/>
  <c r="E33" i="11"/>
  <c r="D33" i="11"/>
  <c r="C33" i="11"/>
  <c r="G30" i="11"/>
  <c r="F30" i="11"/>
  <c r="E30" i="11"/>
  <c r="D30" i="11"/>
  <c r="C30" i="11"/>
  <c r="G21" i="11"/>
  <c r="F21" i="11"/>
  <c r="E21" i="11"/>
  <c r="D21" i="11"/>
  <c r="C21" i="11"/>
  <c r="G183" i="10"/>
  <c r="F183" i="10"/>
  <c r="E183" i="10"/>
  <c r="D183" i="10"/>
  <c r="C183" i="10"/>
  <c r="G180" i="10"/>
  <c r="F180" i="10"/>
  <c r="E180" i="10"/>
  <c r="D180" i="10"/>
  <c r="C180" i="10"/>
  <c r="G173" i="10"/>
  <c r="F173" i="10"/>
  <c r="E173" i="10"/>
  <c r="D173" i="10"/>
  <c r="C173" i="10"/>
  <c r="G167" i="10"/>
  <c r="F167" i="10"/>
  <c r="E167" i="10"/>
  <c r="D167" i="10"/>
  <c r="C167" i="10"/>
  <c r="G164" i="10"/>
  <c r="F164" i="10"/>
  <c r="E164" i="10"/>
  <c r="D164" i="10"/>
  <c r="C164" i="10"/>
  <c r="G146" i="10"/>
  <c r="F146" i="10"/>
  <c r="E146" i="10"/>
  <c r="D146" i="10"/>
  <c r="C146" i="10"/>
  <c r="G143" i="10"/>
  <c r="F143" i="10"/>
  <c r="E143" i="10"/>
  <c r="D143" i="10"/>
  <c r="C143" i="10"/>
  <c r="G137" i="10"/>
  <c r="F137" i="10"/>
  <c r="E137" i="10"/>
  <c r="D137" i="10"/>
  <c r="C137" i="10"/>
  <c r="G131" i="10"/>
  <c r="F131" i="10"/>
  <c r="E131" i="10"/>
  <c r="D131" i="10"/>
  <c r="C131" i="10"/>
  <c r="G128" i="10"/>
  <c r="F128" i="10"/>
  <c r="E128" i="10"/>
  <c r="D128" i="10"/>
  <c r="C128" i="10"/>
  <c r="G113" i="10"/>
  <c r="F113" i="10"/>
  <c r="E113" i="10"/>
  <c r="D113" i="10"/>
  <c r="C113" i="10"/>
  <c r="G110" i="10"/>
  <c r="F110" i="10"/>
  <c r="E110" i="10"/>
  <c r="D110" i="10"/>
  <c r="C110" i="10"/>
  <c r="G103" i="10"/>
  <c r="F103" i="10"/>
  <c r="E103" i="10"/>
  <c r="D103" i="10"/>
  <c r="C103" i="10"/>
  <c r="G97" i="10"/>
  <c r="F97" i="10"/>
  <c r="E97" i="10"/>
  <c r="D97" i="10"/>
  <c r="C97" i="10"/>
  <c r="G94" i="10"/>
  <c r="F94" i="10"/>
  <c r="E94" i="10"/>
  <c r="D94" i="10"/>
  <c r="C94" i="10"/>
  <c r="G88" i="10"/>
  <c r="F88" i="10"/>
  <c r="E88" i="10"/>
  <c r="D88" i="10"/>
  <c r="C88" i="10"/>
  <c r="G82" i="10"/>
  <c r="F82" i="10"/>
  <c r="E82" i="10"/>
  <c r="D82" i="10"/>
  <c r="C82" i="10"/>
  <c r="G79" i="10"/>
  <c r="F79" i="10"/>
  <c r="E79" i="10"/>
  <c r="D79" i="10"/>
  <c r="C79" i="10"/>
  <c r="G63" i="10"/>
  <c r="F63" i="10"/>
  <c r="E63" i="10"/>
  <c r="D63" i="10"/>
  <c r="C63" i="10"/>
  <c r="G60" i="10"/>
  <c r="F60" i="10"/>
  <c r="E60" i="10"/>
  <c r="D60" i="10"/>
  <c r="C60" i="10"/>
  <c r="G52" i="10"/>
  <c r="F52" i="10"/>
  <c r="E52" i="10"/>
  <c r="D52" i="10"/>
  <c r="C52" i="10"/>
  <c r="G46" i="10"/>
  <c r="F46" i="10"/>
  <c r="E46" i="10"/>
  <c r="D46" i="10"/>
  <c r="C46" i="10"/>
  <c r="G43" i="10"/>
  <c r="F43" i="10"/>
  <c r="E43" i="10"/>
  <c r="D43" i="10"/>
  <c r="C43" i="10"/>
  <c r="G35" i="10"/>
  <c r="F35" i="10"/>
  <c r="E35" i="10"/>
  <c r="D35" i="10"/>
  <c r="C35" i="10"/>
  <c r="G28" i="10"/>
  <c r="F28" i="10"/>
  <c r="E28" i="10"/>
  <c r="D28" i="10"/>
  <c r="C28" i="10"/>
  <c r="G25" i="10"/>
  <c r="F25" i="10"/>
  <c r="E25" i="10"/>
  <c r="D25" i="10"/>
  <c r="C25" i="10"/>
  <c r="G17" i="10"/>
  <c r="F17" i="10"/>
  <c r="E17" i="10"/>
  <c r="D17" i="10"/>
  <c r="C17" i="10"/>
  <c r="D184" i="10" l="1"/>
  <c r="D185" i="10" s="1"/>
  <c r="D186" i="10" s="1"/>
  <c r="E83" i="10"/>
  <c r="D64" i="10"/>
  <c r="C71" i="11"/>
  <c r="G71" i="11"/>
  <c r="D181" i="11"/>
  <c r="E34" i="11"/>
  <c r="E71" i="11"/>
  <c r="C91" i="11"/>
  <c r="G91" i="11"/>
  <c r="D107" i="11"/>
  <c r="F124" i="11"/>
  <c r="E124" i="11"/>
  <c r="C143" i="11"/>
  <c r="E143" i="11"/>
  <c r="G143" i="11"/>
  <c r="E181" i="11"/>
  <c r="C181" i="11"/>
  <c r="G181" i="11"/>
  <c r="F47" i="10"/>
  <c r="C64" i="10"/>
  <c r="G64" i="10"/>
  <c r="D83" i="10"/>
  <c r="E29" i="10"/>
  <c r="E98" i="10"/>
  <c r="C147" i="10"/>
  <c r="G147" i="10"/>
  <c r="E168" i="10"/>
  <c r="D168" i="10"/>
  <c r="E202" i="11"/>
  <c r="G204" i="11"/>
  <c r="F53" i="11"/>
  <c r="E91" i="11"/>
  <c r="E107" i="11"/>
  <c r="G124" i="11"/>
  <c r="F34" i="11"/>
  <c r="D53" i="11"/>
  <c r="C53" i="11"/>
  <c r="G53" i="11"/>
  <c r="F71" i="11"/>
  <c r="F91" i="11"/>
  <c r="C107" i="11"/>
  <c r="G107" i="11"/>
  <c r="F159" i="11"/>
  <c r="E159" i="11"/>
  <c r="C202" i="11"/>
  <c r="G202" i="11"/>
  <c r="F198" i="11"/>
  <c r="D34" i="11"/>
  <c r="C34" i="11"/>
  <c r="G34" i="11"/>
  <c r="E53" i="11"/>
  <c r="D71" i="11"/>
  <c r="D91" i="11"/>
  <c r="D124" i="11"/>
  <c r="F143" i="11"/>
  <c r="C159" i="11"/>
  <c r="G159" i="11"/>
  <c r="D202" i="11"/>
  <c r="C203" i="11"/>
  <c r="G203" i="11"/>
  <c r="C204" i="11"/>
  <c r="F107" i="11"/>
  <c r="C124" i="11"/>
  <c r="D159" i="11"/>
  <c r="F181" i="11"/>
  <c r="F202" i="11"/>
  <c r="E198" i="11"/>
  <c r="D204" i="11"/>
  <c r="G195" i="10"/>
  <c r="E197" i="10"/>
  <c r="D47" i="10"/>
  <c r="C47" i="10"/>
  <c r="E64" i="10"/>
  <c r="G132" i="10"/>
  <c r="E147" i="10"/>
  <c r="C196" i="10"/>
  <c r="G196" i="10"/>
  <c r="F29" i="10"/>
  <c r="E47" i="10"/>
  <c r="F83" i="10"/>
  <c r="F98" i="10"/>
  <c r="E132" i="10"/>
  <c r="D132" i="10"/>
  <c r="F147" i="10"/>
  <c r="E195" i="10"/>
  <c r="D196" i="10"/>
  <c r="C197" i="10"/>
  <c r="G197" i="10"/>
  <c r="C29" i="10"/>
  <c r="G29" i="10"/>
  <c r="F64" i="10"/>
  <c r="C83" i="10"/>
  <c r="G83" i="10"/>
  <c r="D98" i="10"/>
  <c r="C98" i="10"/>
  <c r="G98" i="10"/>
  <c r="F132" i="10"/>
  <c r="C168" i="10"/>
  <c r="G168" i="10"/>
  <c r="F195" i="10"/>
  <c r="E196" i="10"/>
  <c r="D197" i="10"/>
  <c r="C195" i="10"/>
  <c r="F196" i="10"/>
  <c r="D29" i="10"/>
  <c r="G47" i="10"/>
  <c r="C132" i="10"/>
  <c r="D147" i="10"/>
  <c r="F168" i="10"/>
  <c r="F197" i="10"/>
  <c r="D203" i="11"/>
  <c r="E203" i="11"/>
  <c r="F204" i="11"/>
  <c r="C198" i="11"/>
  <c r="G198" i="11"/>
  <c r="F203" i="11"/>
  <c r="E204" i="11"/>
  <c r="D198" i="11"/>
  <c r="F184" i="10"/>
  <c r="F185" i="10" s="1"/>
  <c r="F186" i="10" s="1"/>
  <c r="D195" i="10"/>
  <c r="C184" i="10"/>
  <c r="C185" i="10" s="1"/>
  <c r="C186" i="10" s="1"/>
  <c r="G184" i="10"/>
  <c r="G185" i="10" s="1"/>
  <c r="G186" i="10" s="1"/>
  <c r="E184" i="10"/>
  <c r="E185" i="10" s="1"/>
  <c r="E186" i="10" s="1"/>
  <c r="F199" i="11" l="1"/>
  <c r="F200" i="11" s="1"/>
  <c r="E199" i="11"/>
  <c r="E200" i="11" s="1"/>
  <c r="G199" i="11"/>
  <c r="G200" i="11" s="1"/>
  <c r="D199" i="11"/>
  <c r="D200" i="11" s="1"/>
  <c r="C199" i="11"/>
  <c r="C200" i="11" s="1"/>
</calcChain>
</file>

<file path=xl/sharedStrings.xml><?xml version="1.0" encoding="utf-8"?>
<sst xmlns="http://schemas.openxmlformats.org/spreadsheetml/2006/main" count="1139" uniqueCount="188">
  <si>
    <t>Прием пищи</t>
  </si>
  <si>
    <t>Наименование блюда</t>
  </si>
  <si>
    <t>№ рецептуры</t>
  </si>
  <si>
    <t>Вес блюда</t>
  </si>
  <si>
    <t>Возрастная категория:</t>
  </si>
  <si>
    <t>Пищевые вещества</t>
  </si>
  <si>
    <t>Энергетическая ценность</t>
  </si>
  <si>
    <t>Белки</t>
  </si>
  <si>
    <t>Жиры</t>
  </si>
  <si>
    <t>Углеводы</t>
  </si>
  <si>
    <t>Неделя 1 День 1</t>
  </si>
  <si>
    <t>ЗАВТРАК</t>
  </si>
  <si>
    <t>Каша "Дружба"</t>
  </si>
  <si>
    <t>242.2</t>
  </si>
  <si>
    <t>Блинчики с повидлом</t>
  </si>
  <si>
    <t>Чай с сахаром и брусникой</t>
  </si>
  <si>
    <t>ИТОГО ЗА ЗАВТРАК</t>
  </si>
  <si>
    <t>ОБЕД</t>
  </si>
  <si>
    <t>Икра кабачковая (промышленного производства)</t>
  </si>
  <si>
    <t>Суп картофельный с макаронными изделиями на курином бульоне</t>
  </si>
  <si>
    <t>390.4</t>
  </si>
  <si>
    <t>Тефтели куриные</t>
  </si>
  <si>
    <t>435.1</t>
  </si>
  <si>
    <t>Соус Бешамель</t>
  </si>
  <si>
    <t>Каша гречневая рассыпчатая</t>
  </si>
  <si>
    <t>Компот из смеси сухофруктов</t>
  </si>
  <si>
    <t>Хлеб пшеничный витаминизированный</t>
  </si>
  <si>
    <t>Хлеб ржаной</t>
  </si>
  <si>
    <t>ИТОГО ЗА ОБЕД</t>
  </si>
  <si>
    <t>ПОЛДНИК</t>
  </si>
  <si>
    <t>511.1</t>
  </si>
  <si>
    <t>Компот из замороженной ягоды</t>
  </si>
  <si>
    <t>543.3</t>
  </si>
  <si>
    <t>Пирожки печеные из сдобного теста с картофелем</t>
  </si>
  <si>
    <t>ИТОГО ЗА ПОЛДНИК</t>
  </si>
  <si>
    <t>ИТОГО ЗА ДЕНЬ:</t>
  </si>
  <si>
    <t>День 2</t>
  </si>
  <si>
    <t>Запеканка из творога (с соусом)</t>
  </si>
  <si>
    <t>Плюшка новомосковская</t>
  </si>
  <si>
    <t>511.2</t>
  </si>
  <si>
    <t>Огурцы соленые</t>
  </si>
  <si>
    <t>Свекольник</t>
  </si>
  <si>
    <t>Наггетсы рыбные</t>
  </si>
  <si>
    <t>Пюре картофельное</t>
  </si>
  <si>
    <t>512.1</t>
  </si>
  <si>
    <t>Компот из кураги</t>
  </si>
  <si>
    <t>Кисель витаминизированный</t>
  </si>
  <si>
    <t>Булочка с корицей</t>
  </si>
  <si>
    <t>День 3</t>
  </si>
  <si>
    <t>Каша манная вязкая</t>
  </si>
  <si>
    <t>Бутерброды горячие с сыром</t>
  </si>
  <si>
    <t>Яйца вареные</t>
  </si>
  <si>
    <t>Чай с сахаром</t>
  </si>
  <si>
    <t>Плов со свининой</t>
  </si>
  <si>
    <t>Напиток из шиповника</t>
  </si>
  <si>
    <t>518.1</t>
  </si>
  <si>
    <t>Сок фруктовый, плодовый, ягодный</t>
  </si>
  <si>
    <t>573.2</t>
  </si>
  <si>
    <t>Рогалик со сгущенкой</t>
  </si>
  <si>
    <t>День 4</t>
  </si>
  <si>
    <t>Батон нарезной</t>
  </si>
  <si>
    <t>Чай с лимоном и сахаром</t>
  </si>
  <si>
    <t>Икра свекольная</t>
  </si>
  <si>
    <t>144.1</t>
  </si>
  <si>
    <t>Суп картофельный с бобовыми на курином бульоне</t>
  </si>
  <si>
    <t>Рагу из птицы</t>
  </si>
  <si>
    <t>Кисломолочный продукт</t>
  </si>
  <si>
    <t>454.4</t>
  </si>
  <si>
    <t>Пирожки печеные из дрожжевого теста с капустой и яйцом</t>
  </si>
  <si>
    <t>День 5</t>
  </si>
  <si>
    <t>Макаронные изделия, запеченные с сыром</t>
  </si>
  <si>
    <t>494.1</t>
  </si>
  <si>
    <t>Чай с клубникой и сахаром</t>
  </si>
  <si>
    <t>155.3</t>
  </si>
  <si>
    <t>410.1</t>
  </si>
  <si>
    <t>Соус томатный</t>
  </si>
  <si>
    <t>418.1</t>
  </si>
  <si>
    <t>Каша из гороха с маслом</t>
  </si>
  <si>
    <t>РЦ 10.86.</t>
  </si>
  <si>
    <t>Напиток  витаминизированный</t>
  </si>
  <si>
    <t>Кисель из концентрата плодового или ягодного</t>
  </si>
  <si>
    <t>543.4</t>
  </si>
  <si>
    <t>Пирожки печеные из сдобного теста с яблоком</t>
  </si>
  <si>
    <t>Неделя 2 День 6</t>
  </si>
  <si>
    <t>Каша рисовая молочная жидкая</t>
  </si>
  <si>
    <t>242.1</t>
  </si>
  <si>
    <t>Блинчики с молочным сладким соусом</t>
  </si>
  <si>
    <t>128.2</t>
  </si>
  <si>
    <t>Борщ с капустой и картофелем на курином бульоне</t>
  </si>
  <si>
    <t>Брецель</t>
  </si>
  <si>
    <t>День 7</t>
  </si>
  <si>
    <t>Омлет с брокколи</t>
  </si>
  <si>
    <t>157.2</t>
  </si>
  <si>
    <t>Митбол из индейки</t>
  </si>
  <si>
    <t>б/н</t>
  </si>
  <si>
    <t>Пирог морковный</t>
  </si>
  <si>
    <t>День 8</t>
  </si>
  <si>
    <t>Каша пшенная молочная жидкая</t>
  </si>
  <si>
    <t>142.3</t>
  </si>
  <si>
    <t>Щи из свежей капусты с картофелем на курином бульоне</t>
  </si>
  <si>
    <t>Жаркое из птицы</t>
  </si>
  <si>
    <t>Пирожки печеные из сдобного теста с повидлом</t>
  </si>
  <si>
    <t>День 9</t>
  </si>
  <si>
    <t>Наггетсы куриные</t>
  </si>
  <si>
    <t>Рис отварной</t>
  </si>
  <si>
    <t>Соус сметанный</t>
  </si>
  <si>
    <t>494.2</t>
  </si>
  <si>
    <t>Чай яблочно-вишневый</t>
  </si>
  <si>
    <t>Голубцы ленивые</t>
  </si>
  <si>
    <t>Каша пшеничная</t>
  </si>
  <si>
    <t>Крендель сахарный</t>
  </si>
  <si>
    <t>День 10</t>
  </si>
  <si>
    <t>Суп молочный с макаронными изделиями</t>
  </si>
  <si>
    <t>Булочка ванильная</t>
  </si>
  <si>
    <t>134.1</t>
  </si>
  <si>
    <t>Рассольник ленинградский на курином бульоне</t>
  </si>
  <si>
    <t>Бефстроганов из кур</t>
  </si>
  <si>
    <t>ИТОГО ЗА ВЕСЬ ПЕРИОД:</t>
  </si>
  <si>
    <t>СРЕДНЕЕ ЗНАЧЕНИЕ ЗА ПЕРИОД:</t>
  </si>
  <si>
    <t>(должность)</t>
  </si>
  <si>
    <t>(ФИО)</t>
  </si>
  <si>
    <t>(дата)</t>
  </si>
  <si>
    <t>УТВЕРЖДАЮ</t>
  </si>
  <si>
    <t>Фрукт свежий, сезонный</t>
  </si>
  <si>
    <t>5,5,</t>
  </si>
  <si>
    <t>Щи из свежей капусты с картофелем на мясном бульоне</t>
  </si>
  <si>
    <t xml:space="preserve">    или Овощи консервированные</t>
  </si>
  <si>
    <t>Соус Болоньезе (мясо птицы)</t>
  </si>
  <si>
    <t>Норма среднее значение СанПиН 2.3/2.4.3590-20 Приложение N 10 Таблица 1, Таблица 3</t>
  </si>
  <si>
    <t xml:space="preserve">Выход, гр. </t>
  </si>
  <si>
    <t xml:space="preserve">завтрак 20-30% </t>
  </si>
  <si>
    <t>15,4-19,3</t>
  </si>
  <si>
    <t>15,8-19,8</t>
  </si>
  <si>
    <t>67-83,8</t>
  </si>
  <si>
    <t>470-587,5</t>
  </si>
  <si>
    <t>обед  30-35%</t>
  </si>
  <si>
    <t>23,1-26,9</t>
  </si>
  <si>
    <t>23,7-27,7</t>
  </si>
  <si>
    <t>100,5-117,3</t>
  </si>
  <si>
    <t>705-822,5</t>
  </si>
  <si>
    <t>полдник 10-15%</t>
  </si>
  <si>
    <t>7,7-11,4</t>
  </si>
  <si>
    <t>7,9-11,9</t>
  </si>
  <si>
    <t>33,5-50,3</t>
  </si>
  <si>
    <t>235-352,5</t>
  </si>
  <si>
    <t xml:space="preserve">завтрак </t>
  </si>
  <si>
    <t>обед</t>
  </si>
  <si>
    <t>полдник</t>
  </si>
  <si>
    <t>Пирожки печеные из сдобного теста с капустным фаршем</t>
  </si>
  <si>
    <t>Суп картофельный  с рисом на курином бульоне</t>
  </si>
  <si>
    <t>Суп картофельный с рисом на курином бульоне</t>
  </si>
  <si>
    <t>Фрукт свежий,  сезонный</t>
  </si>
  <si>
    <t xml:space="preserve">7-11 лет </t>
  </si>
  <si>
    <t>Морковь отварная</t>
  </si>
  <si>
    <t xml:space="preserve">Суп-лапша домашняя </t>
  </si>
  <si>
    <t xml:space="preserve">Булочка дорожная </t>
  </si>
  <si>
    <t>Цена, руб.</t>
  </si>
  <si>
    <t xml:space="preserve">Средняя стоимость </t>
  </si>
  <si>
    <t xml:space="preserve">Цена, руб. </t>
  </si>
  <si>
    <t>Меню приготавливаемых блюд</t>
  </si>
  <si>
    <t xml:space="preserve">                                                        (должность)</t>
  </si>
  <si>
    <t xml:space="preserve">                                                                   (ФИО)</t>
  </si>
  <si>
    <t xml:space="preserve">                                                                  (дата)</t>
  </si>
  <si>
    <t>Напиток из вишни</t>
  </si>
  <si>
    <t>Булочка домашняя</t>
  </si>
  <si>
    <t>Овощи отварные</t>
  </si>
  <si>
    <t xml:space="preserve"> Овощи отварные</t>
  </si>
  <si>
    <t>_________________________________</t>
  </si>
  <si>
    <t>Голубцы ленивые из кур</t>
  </si>
  <si>
    <t>372.2</t>
  </si>
  <si>
    <t xml:space="preserve">                                           СОГЛАСОВАНО</t>
  </si>
  <si>
    <t xml:space="preserve">     или Картофель отварной</t>
  </si>
  <si>
    <t xml:space="preserve">        или Картофель отварной</t>
  </si>
  <si>
    <t xml:space="preserve">Фактическое среднее значение по меню </t>
  </si>
  <si>
    <t xml:space="preserve">Выход, гр </t>
  </si>
  <si>
    <t>12 лет и старше</t>
  </si>
  <si>
    <t>ООО "Саратовский Комбинат Школьного Питания"</t>
  </si>
  <si>
    <t>Директор</t>
  </si>
  <si>
    <t>Д.С.Блинников</t>
  </si>
  <si>
    <t>Фузилли  отварные с маслом</t>
  </si>
  <si>
    <t>Котлеты куриные</t>
  </si>
  <si>
    <t>Тефтили куриные</t>
  </si>
  <si>
    <t>Тефтели  куриные</t>
  </si>
  <si>
    <t>Чай ягодный</t>
  </si>
  <si>
    <t>Биточки рыбные</t>
  </si>
  <si>
    <t>чай ягодный</t>
  </si>
  <si>
    <t>Котлета куриная</t>
  </si>
  <si>
    <t>Чай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</si>
</sst>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7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i/>
      <sz val="8"/>
      <name val="Arial Cyr"/>
      <charset val="204"/>
    </font>
    <font>
      <sz val="10"/>
      <name val="Arial Cyr"/>
      <charset val="204"/>
    </font>
    <font>
      <sz val="10"/>
      <color theme="1"/>
      <name val="Arimo"/>
    </font>
    <font>
      <b/>
      <sz val="10"/>
      <color theme="1"/>
      <name val="Arimo"/>
    </font>
    <font>
      <sz val="10"/>
      <name val="Calibri"/>
      <family val="2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u/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sz val="10"/>
      <color rgb="FF000000"/>
      <name val="Arimo"/>
      <charset val="204"/>
    </font>
    <font>
      <sz val="10"/>
      <color theme="1"/>
      <name val="Arimo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Cyr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2"/>
      <color rgb="FF000000"/>
      <name val="Times New Roman"/>
      <family val="1"/>
      <charset val="204"/>
    </font>
    <font>
      <i/>
      <sz val="12"/>
      <name val="Arial Cyr"/>
      <charset val="204"/>
    </font>
    <font>
      <i/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theme="1"/>
      <name val="Arimo"/>
    </font>
    <font>
      <sz val="12"/>
      <color theme="1"/>
      <name val="Arimo"/>
    </font>
    <font>
      <sz val="12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437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0" fillId="0" borderId="0" xfId="0" applyBorder="1" applyAlignment="1">
      <alignment wrapText="1"/>
    </xf>
    <xf numFmtId="0" fontId="0" fillId="0" borderId="6" xfId="0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3" xfId="0" applyFon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/>
    </xf>
    <xf numFmtId="2" fontId="0" fillId="0" borderId="6" xfId="0" applyNumberForma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2" fontId="0" fillId="0" borderId="11" xfId="0" applyNumberFormat="1" applyFill="1" applyBorder="1" applyAlignment="1">
      <alignment horizontal="center"/>
    </xf>
    <xf numFmtId="2" fontId="0" fillId="0" borderId="21" xfId="0" applyNumberFormat="1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2" fontId="1" fillId="0" borderId="7" xfId="0" applyNumberFormat="1" applyFont="1" applyFill="1" applyBorder="1" applyAlignment="1">
      <alignment horizontal="center" vertical="center" wrapText="1"/>
    </xf>
    <xf numFmtId="0" fontId="0" fillId="0" borderId="16" xfId="0" applyNumberFormat="1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2" fontId="1" fillId="0" borderId="7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2" fontId="1" fillId="0" borderId="0" xfId="0" applyNumberFormat="1" applyFont="1" applyFill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5" fillId="0" borderId="29" xfId="0" applyFont="1" applyBorder="1" applyAlignment="1">
      <alignment wrapText="1"/>
    </xf>
    <xf numFmtId="0" fontId="5" fillId="0" borderId="29" xfId="0" applyFont="1" applyBorder="1" applyAlignment="1">
      <alignment horizontal="center"/>
    </xf>
    <xf numFmtId="2" fontId="5" fillId="0" borderId="29" xfId="0" applyNumberFormat="1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0" fillId="0" borderId="0" xfId="0"/>
    <xf numFmtId="0" fontId="0" fillId="0" borderId="6" xfId="0" applyNumberFormat="1" applyFill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40" xfId="0" applyFont="1" applyBorder="1" applyAlignment="1">
      <alignment horizontal="right" wrapText="1"/>
    </xf>
    <xf numFmtId="0" fontId="5" fillId="0" borderId="41" xfId="0" applyFont="1" applyBorder="1" applyAlignment="1">
      <alignment horizontal="center"/>
    </xf>
    <xf numFmtId="0" fontId="5" fillId="0" borderId="42" xfId="0" applyFont="1" applyBorder="1" applyAlignment="1">
      <alignment horizontal="right" wrapText="1"/>
    </xf>
    <xf numFmtId="0" fontId="5" fillId="0" borderId="43" xfId="0" applyFont="1" applyBorder="1" applyAlignment="1">
      <alignment horizontal="center"/>
    </xf>
    <xf numFmtId="2" fontId="5" fillId="0" borderId="43" xfId="0" applyNumberFormat="1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1" fontId="5" fillId="0" borderId="0" xfId="0" applyNumberFormat="1" applyFont="1" applyBorder="1" applyAlignment="1">
      <alignment horizontal="center"/>
    </xf>
    <xf numFmtId="1" fontId="5" fillId="0" borderId="6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1" fillId="0" borderId="24" xfId="0" applyFont="1" applyBorder="1" applyAlignment="1">
      <alignment horizontal="left" vertical="top"/>
    </xf>
    <xf numFmtId="2" fontId="5" fillId="0" borderId="29" xfId="0" applyNumberFormat="1" applyFont="1" applyFill="1" applyBorder="1" applyAlignment="1">
      <alignment horizontal="center"/>
    </xf>
    <xf numFmtId="2" fontId="6" fillId="0" borderId="29" xfId="0" applyNumberFormat="1" applyFont="1" applyFill="1" applyBorder="1" applyAlignment="1">
      <alignment horizontal="center"/>
    </xf>
    <xf numFmtId="2" fontId="6" fillId="0" borderId="32" xfId="0" applyNumberFormat="1" applyFont="1" applyFill="1" applyBorder="1" applyAlignment="1">
      <alignment horizontal="center"/>
    </xf>
    <xf numFmtId="0" fontId="6" fillId="0" borderId="29" xfId="0" applyFont="1" applyFill="1" applyBorder="1" applyAlignment="1">
      <alignment horizontal="center"/>
    </xf>
    <xf numFmtId="2" fontId="4" fillId="0" borderId="6" xfId="1" applyNumberFormat="1" applyFill="1" applyBorder="1" applyAlignment="1">
      <alignment horizontal="center"/>
    </xf>
    <xf numFmtId="2" fontId="6" fillId="0" borderId="0" xfId="0" applyNumberFormat="1" applyFont="1" applyFill="1" applyAlignment="1">
      <alignment horizontal="center" wrapText="1"/>
    </xf>
    <xf numFmtId="1" fontId="5" fillId="0" borderId="29" xfId="0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/>
    </xf>
    <xf numFmtId="0" fontId="1" fillId="0" borderId="0" xfId="0" applyFont="1" applyFill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11" xfId="0" applyFill="1" applyBorder="1" applyAlignment="1">
      <alignment horizontal="right"/>
    </xf>
    <xf numFmtId="0" fontId="3" fillId="0" borderId="11" xfId="0" applyFont="1" applyFill="1" applyBorder="1" applyAlignment="1">
      <alignment horizontal="right"/>
    </xf>
    <xf numFmtId="0" fontId="3" fillId="0" borderId="21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0" fillId="0" borderId="0" xfId="0" applyAlignment="1">
      <alignment horizontal="left" vertical="center"/>
    </xf>
    <xf numFmtId="1" fontId="2" fillId="0" borderId="0" xfId="0" applyNumberFormat="1" applyFont="1" applyFill="1" applyAlignment="1">
      <alignment horizontal="center" vertical="center" wrapText="1"/>
    </xf>
    <xf numFmtId="1" fontId="1" fillId="0" borderId="0" xfId="0" applyNumberFormat="1" applyFont="1" applyAlignment="1">
      <alignment horizontal="left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58" xfId="0" applyNumberFormat="1" applyFill="1" applyBorder="1" applyAlignment="1">
      <alignment horizontal="center"/>
    </xf>
    <xf numFmtId="0" fontId="0" fillId="0" borderId="58" xfId="0" applyFill="1" applyBorder="1" applyAlignment="1">
      <alignment horizontal="center"/>
    </xf>
    <xf numFmtId="0" fontId="1" fillId="0" borderId="58" xfId="0" applyFont="1" applyFill="1" applyBorder="1" applyAlignment="1">
      <alignment horizontal="center"/>
    </xf>
    <xf numFmtId="0" fontId="1" fillId="0" borderId="59" xfId="0" applyFont="1" applyFill="1" applyBorder="1" applyAlignment="1">
      <alignment horizontal="center"/>
    </xf>
    <xf numFmtId="0" fontId="0" fillId="0" borderId="16" xfId="0" applyFill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/>
    </xf>
    <xf numFmtId="0" fontId="1" fillId="0" borderId="61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1" fontId="1" fillId="0" borderId="0" xfId="0" applyNumberFormat="1" applyFont="1" applyFill="1" applyAlignment="1">
      <alignment horizontal="left" vertical="center" wrapText="1"/>
    </xf>
    <xf numFmtId="1" fontId="0" fillId="0" borderId="0" xfId="0" applyNumberFormat="1" applyFill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/>
    <xf numFmtId="0" fontId="0" fillId="0" borderId="6" xfId="0" applyFill="1" applyBorder="1" applyAlignment="1">
      <alignment wrapText="1"/>
    </xf>
    <xf numFmtId="0" fontId="0" fillId="0" borderId="16" xfId="0" applyFont="1" applyFill="1" applyBorder="1" applyAlignment="1">
      <alignment horizontal="center"/>
    </xf>
    <xf numFmtId="2" fontId="6" fillId="0" borderId="30" xfId="0" applyNumberFormat="1" applyFont="1" applyFill="1" applyBorder="1" applyAlignment="1">
      <alignment horizontal="center"/>
    </xf>
    <xf numFmtId="0" fontId="5" fillId="0" borderId="29" xfId="0" applyFont="1" applyFill="1" applyBorder="1" applyAlignment="1">
      <alignment wrapText="1"/>
    </xf>
    <xf numFmtId="0" fontId="5" fillId="0" borderId="29" xfId="0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0" fontId="6" fillId="0" borderId="30" xfId="0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0" fontId="6" fillId="0" borderId="60" xfId="0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 wrapText="1"/>
    </xf>
    <xf numFmtId="2" fontId="6" fillId="0" borderId="60" xfId="0" applyNumberFormat="1" applyFont="1" applyFill="1" applyBorder="1" applyAlignment="1">
      <alignment horizontal="center"/>
    </xf>
    <xf numFmtId="0" fontId="6" fillId="0" borderId="51" xfId="0" applyFont="1" applyFill="1" applyBorder="1" applyAlignment="1">
      <alignment horizontal="center"/>
    </xf>
    <xf numFmtId="0" fontId="1" fillId="0" borderId="0" xfId="0" applyFont="1" applyFill="1" applyAlignment="1">
      <alignment wrapText="1"/>
    </xf>
    <xf numFmtId="0" fontId="0" fillId="0" borderId="0" xfId="0" applyFill="1" applyAlignment="1">
      <alignment horizontal="left" vertical="top"/>
    </xf>
    <xf numFmtId="0" fontId="6" fillId="0" borderId="36" xfId="0" applyFont="1" applyFill="1" applyBorder="1" applyAlignment="1">
      <alignment wrapText="1"/>
    </xf>
    <xf numFmtId="0" fontId="5" fillId="0" borderId="37" xfId="0" applyFont="1" applyFill="1" applyBorder="1" applyAlignment="1">
      <alignment horizontal="center"/>
    </xf>
    <xf numFmtId="2" fontId="6" fillId="0" borderId="38" xfId="0" applyNumberFormat="1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5" fillId="0" borderId="40" xfId="0" applyFont="1" applyFill="1" applyBorder="1" applyAlignment="1">
      <alignment horizontal="right" wrapText="1"/>
    </xf>
    <xf numFmtId="0" fontId="5" fillId="0" borderId="41" xfId="0" applyFont="1" applyFill="1" applyBorder="1" applyAlignment="1">
      <alignment horizontal="center"/>
    </xf>
    <xf numFmtId="0" fontId="5" fillId="0" borderId="42" xfId="0" applyFont="1" applyFill="1" applyBorder="1" applyAlignment="1">
      <alignment horizontal="right" wrapText="1"/>
    </xf>
    <xf numFmtId="0" fontId="5" fillId="0" borderId="43" xfId="0" applyFont="1" applyFill="1" applyBorder="1" applyAlignment="1">
      <alignment horizontal="center"/>
    </xf>
    <xf numFmtId="2" fontId="5" fillId="0" borderId="43" xfId="0" applyNumberFormat="1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0" fontId="0" fillId="0" borderId="0" xfId="0" applyFont="1" applyFill="1" applyAlignment="1">
      <alignment horizontal="center" wrapText="1"/>
    </xf>
    <xf numFmtId="0" fontId="5" fillId="0" borderId="29" xfId="0" applyFont="1" applyFill="1" applyBorder="1" applyAlignment="1">
      <alignment horizontal="right" wrapText="1"/>
    </xf>
    <xf numFmtId="1" fontId="5" fillId="0" borderId="31" xfId="0" applyNumberFormat="1" applyFont="1" applyFill="1" applyBorder="1" applyAlignment="1">
      <alignment horizontal="center"/>
    </xf>
    <xf numFmtId="1" fontId="5" fillId="0" borderId="6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164" fontId="5" fillId="0" borderId="6" xfId="0" applyNumberFormat="1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31" xfId="0" applyFont="1" applyFill="1" applyBorder="1" applyAlignment="1">
      <alignment horizontal="center"/>
    </xf>
    <xf numFmtId="0" fontId="6" fillId="0" borderId="64" xfId="0" applyFont="1" applyFill="1" applyBorder="1" applyAlignment="1">
      <alignment horizontal="center"/>
    </xf>
    <xf numFmtId="2" fontId="6" fillId="0" borderId="64" xfId="0" applyNumberFormat="1" applyFont="1" applyFill="1" applyBorder="1" applyAlignment="1">
      <alignment horizontal="center"/>
    </xf>
    <xf numFmtId="0" fontId="4" fillId="0" borderId="6" xfId="1" applyNumberFormat="1" applyFill="1" applyBorder="1" applyAlignment="1">
      <alignment horizontal="center"/>
    </xf>
    <xf numFmtId="0" fontId="4" fillId="0" borderId="6" xfId="1" applyFill="1" applyBorder="1" applyAlignment="1">
      <alignment horizontal="center"/>
    </xf>
    <xf numFmtId="0" fontId="6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left" vertical="top"/>
    </xf>
    <xf numFmtId="164" fontId="5" fillId="0" borderId="29" xfId="0" applyNumberFormat="1" applyFont="1" applyFill="1" applyBorder="1" applyAlignment="1">
      <alignment horizontal="center"/>
    </xf>
    <xf numFmtId="0" fontId="1" fillId="0" borderId="65" xfId="0" applyFont="1" applyFill="1" applyBorder="1" applyAlignment="1">
      <alignment horizontal="center"/>
    </xf>
    <xf numFmtId="0" fontId="1" fillId="0" borderId="66" xfId="0" applyFont="1" applyFill="1" applyBorder="1" applyAlignment="1">
      <alignment horizontal="center"/>
    </xf>
    <xf numFmtId="0" fontId="5" fillId="0" borderId="6" xfId="0" applyFont="1" applyFill="1" applyBorder="1" applyAlignment="1">
      <alignment wrapText="1"/>
    </xf>
    <xf numFmtId="0" fontId="5" fillId="0" borderId="6" xfId="0" applyFont="1" applyFill="1" applyBorder="1" applyAlignment="1">
      <alignment horizontal="center"/>
    </xf>
    <xf numFmtId="2" fontId="5" fillId="0" borderId="6" xfId="0" applyNumberFormat="1" applyFont="1" applyFill="1" applyBorder="1" applyAlignment="1">
      <alignment horizontal="center"/>
    </xf>
    <xf numFmtId="0" fontId="6" fillId="0" borderId="32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2" fontId="6" fillId="0" borderId="16" xfId="0" applyNumberFormat="1" applyFont="1" applyFill="1" applyBorder="1" applyAlignment="1">
      <alignment horizontal="center"/>
    </xf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9" fillId="0" borderId="0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0" fillId="0" borderId="68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69" xfId="0" applyFont="1" applyFill="1" applyBorder="1" applyAlignment="1">
      <alignment horizontal="center"/>
    </xf>
    <xf numFmtId="0" fontId="13" fillId="0" borderId="30" xfId="0" applyFont="1" applyFill="1" applyBorder="1" applyAlignment="1">
      <alignment horizontal="center"/>
    </xf>
    <xf numFmtId="0" fontId="12" fillId="0" borderId="16" xfId="0" applyFont="1" applyFill="1" applyBorder="1" applyAlignment="1">
      <alignment horizontal="center"/>
    </xf>
    <xf numFmtId="0" fontId="8" fillId="0" borderId="0" xfId="0" applyFont="1" applyFill="1" applyAlignment="1">
      <alignment horizontal="left" wrapText="1"/>
    </xf>
    <xf numFmtId="2" fontId="6" fillId="0" borderId="18" xfId="0" applyNumberFormat="1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left" vertical="top"/>
    </xf>
    <xf numFmtId="1" fontId="2" fillId="0" borderId="0" xfId="0" applyNumberFormat="1" applyFont="1" applyFill="1" applyAlignment="1">
      <alignment horizontal="center" vertical="center" wrapText="1"/>
    </xf>
    <xf numFmtId="0" fontId="12" fillId="0" borderId="68" xfId="0" applyFont="1" applyFill="1" applyBorder="1" applyAlignment="1">
      <alignment horizontal="center"/>
    </xf>
    <xf numFmtId="0" fontId="5" fillId="0" borderId="0" xfId="0" applyFont="1" applyBorder="1" applyAlignment="1">
      <alignment horizontal="right" wrapText="1"/>
    </xf>
    <xf numFmtId="0" fontId="5" fillId="0" borderId="0" xfId="0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0" fontId="5" fillId="0" borderId="15" xfId="0" applyFont="1" applyBorder="1" applyAlignment="1">
      <alignment horizontal="right" wrapText="1"/>
    </xf>
    <xf numFmtId="1" fontId="5" fillId="0" borderId="16" xfId="0" applyNumberFormat="1" applyFont="1" applyBorder="1" applyAlignment="1">
      <alignment horizontal="center"/>
    </xf>
    <xf numFmtId="0" fontId="5" fillId="0" borderId="17" xfId="0" applyFont="1" applyBorder="1" applyAlignment="1">
      <alignment horizontal="right" wrapText="1"/>
    </xf>
    <xf numFmtId="1" fontId="5" fillId="0" borderId="1" xfId="0" applyNumberFormat="1" applyFont="1" applyBorder="1" applyAlignment="1">
      <alignment horizontal="center"/>
    </xf>
    <xf numFmtId="1" fontId="5" fillId="0" borderId="18" xfId="0" applyNumberFormat="1" applyFont="1" applyBorder="1" applyAlignment="1">
      <alignment horizontal="center"/>
    </xf>
    <xf numFmtId="0" fontId="5" fillId="0" borderId="28" xfId="0" applyFont="1" applyBorder="1" applyAlignment="1">
      <alignment horizontal="right" wrapText="1"/>
    </xf>
    <xf numFmtId="1" fontId="5" fillId="0" borderId="65" xfId="0" applyNumberFormat="1" applyFont="1" applyBorder="1" applyAlignment="1">
      <alignment horizontal="center"/>
    </xf>
    <xf numFmtId="1" fontId="5" fillId="0" borderId="66" xfId="0" applyNumberFormat="1" applyFont="1" applyBorder="1" applyAlignment="1">
      <alignment horizontal="center"/>
    </xf>
    <xf numFmtId="0" fontId="16" fillId="0" borderId="71" xfId="0" applyFont="1" applyBorder="1" applyAlignment="1">
      <alignment vertical="center" wrapText="1"/>
    </xf>
    <xf numFmtId="0" fontId="14" fillId="0" borderId="72" xfId="0" applyFont="1" applyBorder="1" applyAlignment="1">
      <alignment horizontal="center" vertical="center"/>
    </xf>
    <xf numFmtId="0" fontId="15" fillId="0" borderId="72" xfId="0" applyFont="1" applyBorder="1" applyAlignment="1">
      <alignment horizontal="center" vertical="center" wrapText="1"/>
    </xf>
    <xf numFmtId="0" fontId="15" fillId="0" borderId="73" xfId="0" applyFont="1" applyBorder="1" applyAlignment="1">
      <alignment horizontal="center" vertical="center" wrapText="1"/>
    </xf>
    <xf numFmtId="0" fontId="5" fillId="0" borderId="74" xfId="0" applyFont="1" applyBorder="1" applyAlignment="1">
      <alignment horizontal="right" wrapText="1"/>
    </xf>
    <xf numFmtId="0" fontId="5" fillId="0" borderId="75" xfId="0" applyFont="1" applyBorder="1" applyAlignment="1">
      <alignment horizontal="center"/>
    </xf>
    <xf numFmtId="2" fontId="5" fillId="0" borderId="75" xfId="0" applyNumberFormat="1" applyFont="1" applyBorder="1" applyAlignment="1">
      <alignment horizontal="center"/>
    </xf>
    <xf numFmtId="0" fontId="5" fillId="0" borderId="76" xfId="0" applyFont="1" applyBorder="1" applyAlignment="1">
      <alignment horizontal="center"/>
    </xf>
    <xf numFmtId="0" fontId="6" fillId="0" borderId="77" xfId="0" applyFont="1" applyBorder="1" applyAlignment="1">
      <alignment wrapText="1"/>
    </xf>
    <xf numFmtId="0" fontId="5" fillId="0" borderId="78" xfId="0" applyFont="1" applyBorder="1" applyAlignment="1">
      <alignment horizontal="center"/>
    </xf>
    <xf numFmtId="2" fontId="6" fillId="0" borderId="78" xfId="0" applyNumberFormat="1" applyFont="1" applyBorder="1" applyAlignment="1">
      <alignment horizontal="center" vertical="center" wrapText="1"/>
    </xf>
    <xf numFmtId="0" fontId="6" fillId="0" borderId="79" xfId="0" applyFont="1" applyBorder="1" applyAlignment="1">
      <alignment horizontal="center" wrapText="1"/>
    </xf>
    <xf numFmtId="0" fontId="5" fillId="0" borderId="0" xfId="0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2" fontId="0" fillId="0" borderId="0" xfId="0" applyNumberFormat="1" applyAlignment="1"/>
    <xf numFmtId="2" fontId="0" fillId="0" borderId="0" xfId="0" applyNumberFormat="1" applyFill="1" applyBorder="1" applyAlignment="1"/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Alignment="1">
      <alignment horizontal="center" vertical="center" wrapText="1"/>
    </xf>
    <xf numFmtId="0" fontId="1" fillId="0" borderId="24" xfId="0" applyFont="1" applyBorder="1" applyAlignment="1">
      <alignment horizontal="left" vertical="top"/>
    </xf>
    <xf numFmtId="0" fontId="1" fillId="0" borderId="25" xfId="0" applyFont="1" applyBorder="1" applyAlignment="1">
      <alignment horizontal="left" vertical="top"/>
    </xf>
    <xf numFmtId="0" fontId="1" fillId="0" borderId="13" xfId="0" applyFont="1" applyBorder="1"/>
    <xf numFmtId="0" fontId="1" fillId="0" borderId="3" xfId="0" applyFont="1" applyBorder="1"/>
    <xf numFmtId="0" fontId="1" fillId="0" borderId="14" xfId="0" applyFont="1" applyBorder="1"/>
    <xf numFmtId="0" fontId="1" fillId="0" borderId="1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19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top"/>
    </xf>
    <xf numFmtId="0" fontId="1" fillId="0" borderId="23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1" fillId="0" borderId="26" xfId="0" applyFont="1" applyBorder="1" applyAlignment="1">
      <alignment horizontal="left" vertical="top"/>
    </xf>
    <xf numFmtId="0" fontId="1" fillId="0" borderId="27" xfId="0" applyFont="1" applyBorder="1" applyAlignment="1">
      <alignment horizontal="left" vertical="top"/>
    </xf>
    <xf numFmtId="1" fontId="1" fillId="0" borderId="4" xfId="0" applyNumberFormat="1" applyFont="1" applyBorder="1" applyAlignment="1">
      <alignment horizontal="left" vertical="top" wrapText="1"/>
    </xf>
    <xf numFmtId="1" fontId="1" fillId="0" borderId="8" xfId="0" applyNumberFormat="1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1" fillId="0" borderId="7" xfId="0" applyNumberFormat="1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28" xfId="0" applyFont="1" applyBorder="1" applyAlignment="1">
      <alignment horizontal="left" vertical="top"/>
    </xf>
    <xf numFmtId="0" fontId="1" fillId="0" borderId="15" xfId="0" applyFont="1" applyFill="1" applyBorder="1" applyAlignment="1">
      <alignment horizontal="left" vertical="top"/>
    </xf>
    <xf numFmtId="0" fontId="1" fillId="0" borderId="24" xfId="0" applyFont="1" applyFill="1" applyBorder="1" applyAlignment="1">
      <alignment horizontal="left" vertical="top"/>
    </xf>
    <xf numFmtId="0" fontId="1" fillId="0" borderId="25" xfId="0" applyFont="1" applyFill="1" applyBorder="1" applyAlignment="1">
      <alignment horizontal="left" vertical="top"/>
    </xf>
    <xf numFmtId="0" fontId="7" fillId="0" borderId="47" xfId="0" applyFont="1" applyBorder="1" applyAlignment="1">
      <alignment vertical="center"/>
    </xf>
    <xf numFmtId="0" fontId="7" fillId="0" borderId="48" xfId="0" applyFont="1" applyBorder="1" applyAlignment="1">
      <alignment vertical="center"/>
    </xf>
    <xf numFmtId="0" fontId="6" fillId="0" borderId="49" xfId="0" applyFont="1" applyBorder="1" applyAlignment="1">
      <alignment horizontal="left" vertical="top"/>
    </xf>
    <xf numFmtId="0" fontId="7" fillId="0" borderId="33" xfId="0" applyFont="1" applyBorder="1"/>
    <xf numFmtId="0" fontId="1" fillId="0" borderId="0" xfId="0" applyFont="1" applyBorder="1" applyAlignment="1">
      <alignment horizontal="left" vertical="top" wrapText="1"/>
    </xf>
    <xf numFmtId="0" fontId="1" fillId="0" borderId="34" xfId="0" applyFont="1" applyBorder="1" applyAlignment="1">
      <alignment horizontal="left" vertical="top"/>
    </xf>
    <xf numFmtId="0" fontId="1" fillId="0" borderId="35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13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19" xfId="0" applyFont="1" applyFill="1" applyBorder="1" applyAlignment="1">
      <alignment horizontal="left" vertical="top"/>
    </xf>
    <xf numFmtId="0" fontId="1" fillId="0" borderId="8" xfId="0" applyFont="1" applyFill="1" applyBorder="1" applyAlignment="1">
      <alignment horizontal="left" vertical="top"/>
    </xf>
    <xf numFmtId="0" fontId="1" fillId="0" borderId="28" xfId="0" applyFont="1" applyFill="1" applyBorder="1" applyAlignment="1">
      <alignment horizontal="left" vertical="top"/>
    </xf>
    <xf numFmtId="1" fontId="1" fillId="0" borderId="4" xfId="0" applyNumberFormat="1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top"/>
    </xf>
    <xf numFmtId="0" fontId="1" fillId="0" borderId="13" xfId="0" applyFont="1" applyFill="1" applyBorder="1"/>
    <xf numFmtId="0" fontId="1" fillId="0" borderId="3" xfId="0" applyFont="1" applyFill="1" applyBorder="1"/>
    <xf numFmtId="0" fontId="6" fillId="0" borderId="46" xfId="0" applyFont="1" applyFill="1" applyBorder="1" applyAlignment="1">
      <alignment horizontal="left" vertical="top"/>
    </xf>
    <xf numFmtId="0" fontId="7" fillId="0" borderId="47" xfId="0" applyFont="1" applyFill="1" applyBorder="1"/>
    <xf numFmtId="0" fontId="7" fillId="0" borderId="48" xfId="0" applyFont="1" applyFill="1" applyBorder="1"/>
    <xf numFmtId="0" fontId="6" fillId="0" borderId="49" xfId="0" applyFont="1" applyFill="1" applyBorder="1" applyAlignment="1">
      <alignment horizontal="left" vertical="top"/>
    </xf>
    <xf numFmtId="0" fontId="7" fillId="0" borderId="33" xfId="0" applyFont="1" applyFill="1" applyBorder="1"/>
    <xf numFmtId="0" fontId="6" fillId="0" borderId="50" xfId="0" applyFont="1" applyFill="1" applyBorder="1" applyAlignment="1">
      <alignment horizontal="left" vertical="top"/>
    </xf>
    <xf numFmtId="0" fontId="7" fillId="0" borderId="45" xfId="0" applyFont="1" applyFill="1" applyBorder="1"/>
    <xf numFmtId="0" fontId="1" fillId="0" borderId="13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horizontal="left" vertical="top"/>
    </xf>
    <xf numFmtId="0" fontId="1" fillId="0" borderId="7" xfId="0" applyFont="1" applyFill="1" applyBorder="1" applyAlignment="1">
      <alignment horizontal="left" vertical="top"/>
    </xf>
    <xf numFmtId="0" fontId="6" fillId="0" borderId="46" xfId="0" applyFont="1" applyFill="1" applyBorder="1" applyAlignment="1">
      <alignment horizontal="left" vertical="center"/>
    </xf>
    <xf numFmtId="0" fontId="6" fillId="0" borderId="47" xfId="0" applyFont="1" applyFill="1" applyBorder="1" applyAlignment="1">
      <alignment horizontal="left" vertical="center"/>
    </xf>
    <xf numFmtId="0" fontId="6" fillId="0" borderId="48" xfId="0" applyFont="1" applyFill="1" applyBorder="1" applyAlignment="1">
      <alignment horizontal="left" vertical="center"/>
    </xf>
    <xf numFmtId="0" fontId="6" fillId="0" borderId="62" xfId="0" applyFont="1" applyFill="1" applyBorder="1" applyAlignment="1">
      <alignment horizontal="left" vertical="top"/>
    </xf>
    <xf numFmtId="0" fontId="7" fillId="0" borderId="63" xfId="0" applyFont="1" applyFill="1" applyBorder="1"/>
    <xf numFmtId="0" fontId="6" fillId="0" borderId="0" xfId="0" applyFont="1" applyFill="1" applyAlignment="1">
      <alignment horizontal="left" vertical="top" wrapText="1"/>
    </xf>
    <xf numFmtId="0" fontId="0" fillId="0" borderId="0" xfId="0" applyFont="1" applyFill="1" applyAlignment="1"/>
    <xf numFmtId="0" fontId="1" fillId="0" borderId="17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1" fillId="0" borderId="34" xfId="0" applyFont="1" applyFill="1" applyBorder="1" applyAlignment="1">
      <alignment horizontal="left" vertical="top"/>
    </xf>
    <xf numFmtId="0" fontId="1" fillId="0" borderId="35" xfId="0" applyFont="1" applyFill="1" applyBorder="1" applyAlignment="1">
      <alignment horizontal="left" vertical="top"/>
    </xf>
    <xf numFmtId="1" fontId="1" fillId="0" borderId="54" xfId="0" applyNumberFormat="1" applyFont="1" applyFill="1" applyBorder="1" applyAlignment="1">
      <alignment horizontal="left" vertical="top" wrapText="1"/>
    </xf>
    <xf numFmtId="0" fontId="1" fillId="0" borderId="55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57" xfId="0" applyFont="1" applyFill="1" applyBorder="1"/>
    <xf numFmtId="0" fontId="1" fillId="0" borderId="19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28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53" xfId="0" applyNumberFormat="1" applyFont="1" applyFill="1" applyBorder="1" applyAlignment="1">
      <alignment horizontal="center" vertical="center" wrapText="1"/>
    </xf>
    <xf numFmtId="0" fontId="1" fillId="0" borderId="56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left" vertical="center"/>
    </xf>
    <xf numFmtId="0" fontId="1" fillId="0" borderId="67" xfId="0" applyFont="1" applyFill="1" applyBorder="1" applyAlignment="1">
      <alignment horizontal="left" vertical="top"/>
    </xf>
    <xf numFmtId="0" fontId="1" fillId="0" borderId="52" xfId="0" applyFont="1" applyFill="1" applyBorder="1" applyAlignment="1">
      <alignment horizontal="left" vertical="top"/>
    </xf>
    <xf numFmtId="0" fontId="1" fillId="0" borderId="19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left" vertical="top"/>
    </xf>
    <xf numFmtId="0" fontId="1" fillId="0" borderId="23" xfId="0" applyFont="1" applyFill="1" applyBorder="1" applyAlignment="1">
      <alignment horizontal="left" vertical="top"/>
    </xf>
    <xf numFmtId="0" fontId="1" fillId="0" borderId="12" xfId="0" applyFont="1" applyFill="1" applyBorder="1" applyAlignment="1">
      <alignment horizontal="left" vertical="top"/>
    </xf>
    <xf numFmtId="0" fontId="1" fillId="0" borderId="26" xfId="0" applyFont="1" applyFill="1" applyBorder="1" applyAlignment="1">
      <alignment horizontal="left" vertical="top"/>
    </xf>
    <xf numFmtId="0" fontId="7" fillId="0" borderId="47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top" wrapText="1"/>
    </xf>
    <xf numFmtId="1" fontId="1" fillId="0" borderId="4" xfId="0" applyNumberFormat="1" applyFont="1" applyFill="1" applyBorder="1" applyAlignment="1">
      <alignment horizontal="left" vertical="center"/>
    </xf>
    <xf numFmtId="1" fontId="1" fillId="0" borderId="54" xfId="0" applyNumberFormat="1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1" fillId="0" borderId="65" xfId="0" applyFont="1" applyFill="1" applyBorder="1" applyAlignment="1">
      <alignment horizontal="left" vertical="top"/>
    </xf>
    <xf numFmtId="0" fontId="1" fillId="0" borderId="70" xfId="0" applyFont="1" applyFill="1" applyBorder="1" applyAlignment="1">
      <alignment horizontal="left" vertical="top"/>
    </xf>
    <xf numFmtId="0" fontId="1" fillId="0" borderId="57" xfId="0" applyFont="1" applyFill="1" applyBorder="1" applyAlignment="1">
      <alignment horizontal="left" vertical="top"/>
    </xf>
    <xf numFmtId="0" fontId="6" fillId="0" borderId="15" xfId="0" applyFont="1" applyFill="1" applyBorder="1" applyAlignment="1">
      <alignment horizontal="left" vertical="top"/>
    </xf>
    <xf numFmtId="0" fontId="7" fillId="0" borderId="15" xfId="0" applyFont="1" applyFill="1" applyBorder="1"/>
    <xf numFmtId="0" fontId="7" fillId="0" borderId="6" xfId="0" applyFont="1" applyFill="1" applyBorder="1"/>
    <xf numFmtId="0" fontId="6" fillId="0" borderId="17" xfId="0" applyFont="1" applyFill="1" applyBorder="1" applyAlignment="1">
      <alignment horizontal="left" vertical="top"/>
    </xf>
    <xf numFmtId="0" fontId="7" fillId="0" borderId="1" xfId="0" applyFont="1" applyFill="1" applyBorder="1"/>
    <xf numFmtId="0" fontId="1" fillId="0" borderId="9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wrapText="1"/>
    </xf>
    <xf numFmtId="0" fontId="18" fillId="0" borderId="0" xfId="0" applyFont="1" applyFill="1" applyAlignment="1">
      <alignment horizontal="left" wrapText="1"/>
    </xf>
    <xf numFmtId="0" fontId="19" fillId="0" borderId="0" xfId="0" applyFont="1" applyFill="1" applyAlignment="1">
      <alignment horizontal="center"/>
    </xf>
    <xf numFmtId="2" fontId="19" fillId="0" borderId="0" xfId="0" applyNumberFormat="1" applyFont="1" applyFill="1" applyAlignment="1">
      <alignment horizontal="center"/>
    </xf>
    <xf numFmtId="0" fontId="17" fillId="0" borderId="0" xfId="0" applyFont="1" applyFill="1" applyAlignment="1">
      <alignment horizontal="right"/>
    </xf>
    <xf numFmtId="0" fontId="19" fillId="0" borderId="0" xfId="0" applyFont="1" applyFill="1"/>
    <xf numFmtId="0" fontId="19" fillId="0" borderId="0" xfId="0" applyFont="1" applyFill="1" applyBorder="1" applyAlignment="1">
      <alignment wrapText="1"/>
    </xf>
    <xf numFmtId="0" fontId="20" fillId="0" borderId="0" xfId="0" applyFont="1" applyFill="1" applyBorder="1" applyAlignment="1">
      <alignment horizontal="left" wrapText="1"/>
    </xf>
    <xf numFmtId="2" fontId="19" fillId="0" borderId="0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right"/>
    </xf>
    <xf numFmtId="0" fontId="21" fillId="0" borderId="0" xfId="0" applyFont="1" applyFill="1" applyBorder="1" applyAlignment="1">
      <alignment wrapText="1"/>
    </xf>
    <xf numFmtId="0" fontId="22" fillId="0" borderId="0" xfId="0" applyFont="1" applyFill="1" applyBorder="1" applyAlignment="1">
      <alignment horizontal="left" wrapText="1"/>
    </xf>
    <xf numFmtId="2" fontId="19" fillId="0" borderId="11" xfId="0" applyNumberFormat="1" applyFont="1" applyFill="1" applyBorder="1" applyAlignment="1">
      <alignment horizontal="center"/>
    </xf>
    <xf numFmtId="0" fontId="19" fillId="0" borderId="11" xfId="0" applyFont="1" applyFill="1" applyBorder="1" applyAlignment="1">
      <alignment horizontal="right"/>
    </xf>
    <xf numFmtId="0" fontId="21" fillId="0" borderId="11" xfId="0" applyFont="1" applyFill="1" applyBorder="1" applyAlignment="1">
      <alignment horizontal="right"/>
    </xf>
    <xf numFmtId="2" fontId="19" fillId="0" borderId="21" xfId="0" applyNumberFormat="1" applyFont="1" applyFill="1" applyBorder="1" applyAlignment="1">
      <alignment horizontal="center"/>
    </xf>
    <xf numFmtId="0" fontId="19" fillId="0" borderId="21" xfId="0" applyFont="1" applyFill="1" applyBorder="1" applyAlignment="1">
      <alignment horizontal="center"/>
    </xf>
    <xf numFmtId="0" fontId="21" fillId="0" borderId="21" xfId="0" applyFont="1" applyFill="1" applyBorder="1" applyAlignment="1">
      <alignment horizontal="right"/>
    </xf>
    <xf numFmtId="0" fontId="23" fillId="0" borderId="0" xfId="0" applyFont="1" applyFill="1" applyBorder="1" applyAlignment="1">
      <alignment horizontal="left" wrapText="1"/>
    </xf>
    <xf numFmtId="0" fontId="21" fillId="0" borderId="0" xfId="0" applyFont="1" applyFill="1" applyAlignment="1">
      <alignment horizontal="right"/>
    </xf>
    <xf numFmtId="0" fontId="19" fillId="0" borderId="0" xfId="0" applyFont="1" applyFill="1" applyAlignment="1">
      <alignment horizontal="left" vertical="center"/>
    </xf>
    <xf numFmtId="0" fontId="19" fillId="0" borderId="0" xfId="0" applyFont="1" applyFill="1" applyAlignment="1">
      <alignment wrapText="1"/>
    </xf>
    <xf numFmtId="0" fontId="19" fillId="0" borderId="0" xfId="0" applyFont="1" applyFill="1" applyAlignment="1">
      <alignment vertical="center" wrapText="1"/>
    </xf>
    <xf numFmtId="1" fontId="17" fillId="0" borderId="0" xfId="0" applyNumberFormat="1" applyFont="1" applyFill="1" applyAlignment="1">
      <alignment horizontal="center" vertical="center" wrapText="1"/>
    </xf>
    <xf numFmtId="1" fontId="17" fillId="0" borderId="0" xfId="0" applyNumberFormat="1" applyFont="1" applyFill="1" applyAlignment="1">
      <alignment horizontal="center" vertical="center" wrapText="1"/>
    </xf>
    <xf numFmtId="1" fontId="17" fillId="0" borderId="0" xfId="0" applyNumberFormat="1" applyFont="1" applyFill="1" applyAlignment="1">
      <alignment horizontal="left" vertical="center" wrapText="1"/>
    </xf>
    <xf numFmtId="1" fontId="19" fillId="0" borderId="0" xfId="0" applyNumberFormat="1" applyFont="1" applyFill="1" applyAlignment="1">
      <alignment horizontal="center" vertical="center" wrapText="1"/>
    </xf>
    <xf numFmtId="2" fontId="19" fillId="0" borderId="0" xfId="0" applyNumberFormat="1" applyFont="1" applyFill="1" applyAlignment="1">
      <alignment horizontal="center" vertical="center" wrapText="1"/>
    </xf>
    <xf numFmtId="0" fontId="19" fillId="0" borderId="0" xfId="0" applyNumberFormat="1" applyFont="1" applyFill="1" applyAlignment="1">
      <alignment horizontal="center" vertical="center" wrapText="1"/>
    </xf>
    <xf numFmtId="1" fontId="17" fillId="0" borderId="4" xfId="0" applyNumberFormat="1" applyFont="1" applyFill="1" applyBorder="1" applyAlignment="1">
      <alignment horizontal="left" vertical="top" wrapText="1"/>
    </xf>
    <xf numFmtId="0" fontId="17" fillId="0" borderId="5" xfId="0" applyFont="1" applyFill="1" applyBorder="1" applyAlignment="1">
      <alignment horizontal="center" vertical="center" wrapText="1"/>
    </xf>
    <xf numFmtId="1" fontId="17" fillId="0" borderId="3" xfId="0" applyNumberFormat="1" applyFont="1" applyFill="1" applyBorder="1" applyAlignment="1">
      <alignment horizontal="center" vertical="center" wrapText="1"/>
    </xf>
    <xf numFmtId="2" fontId="17" fillId="0" borderId="3" xfId="0" applyNumberFormat="1" applyFont="1" applyFill="1" applyBorder="1" applyAlignment="1">
      <alignment horizontal="center" vertical="center" wrapText="1"/>
    </xf>
    <xf numFmtId="0" fontId="17" fillId="0" borderId="3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7" fillId="0" borderId="8" xfId="0" applyNumberFormat="1" applyFont="1" applyFill="1" applyBorder="1" applyAlignment="1">
      <alignment horizontal="left" vertical="top" wrapText="1"/>
    </xf>
    <xf numFmtId="0" fontId="17" fillId="0" borderId="9" xfId="0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2" fontId="17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>
      <alignment horizontal="center" vertical="center" wrapText="1"/>
    </xf>
    <xf numFmtId="0" fontId="17" fillId="0" borderId="10" xfId="0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vertical="center" wrapText="1"/>
    </xf>
    <xf numFmtId="0" fontId="17" fillId="0" borderId="13" xfId="0" applyFont="1" applyFill="1" applyBorder="1"/>
    <xf numFmtId="0" fontId="17" fillId="0" borderId="3" xfId="0" applyFont="1" applyFill="1" applyBorder="1"/>
    <xf numFmtId="0" fontId="17" fillId="0" borderId="14" xfId="0" applyFont="1" applyFill="1" applyBorder="1"/>
    <xf numFmtId="0" fontId="17" fillId="0" borderId="0" xfId="0" applyFont="1" applyFill="1"/>
    <xf numFmtId="0" fontId="17" fillId="0" borderId="15" xfId="0" applyFont="1" applyFill="1" applyBorder="1" applyAlignment="1">
      <alignment horizontal="left" vertical="top"/>
    </xf>
    <xf numFmtId="0" fontId="19" fillId="0" borderId="6" xfId="0" applyFont="1" applyFill="1" applyBorder="1" applyAlignment="1">
      <alignment wrapText="1"/>
    </xf>
    <xf numFmtId="0" fontId="19" fillId="0" borderId="6" xfId="0" applyNumberFormat="1" applyFont="1" applyFill="1" applyBorder="1" applyAlignment="1">
      <alignment horizontal="center"/>
    </xf>
    <xf numFmtId="2" fontId="19" fillId="0" borderId="6" xfId="0" applyNumberFormat="1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19" fillId="0" borderId="16" xfId="0" applyNumberFormat="1" applyFont="1" applyFill="1" applyBorder="1" applyAlignment="1">
      <alignment horizontal="center"/>
    </xf>
    <xf numFmtId="0" fontId="19" fillId="0" borderId="16" xfId="0" applyFont="1" applyFill="1" applyBorder="1" applyAlignment="1">
      <alignment horizontal="center"/>
    </xf>
    <xf numFmtId="0" fontId="17" fillId="0" borderId="6" xfId="0" applyFont="1" applyFill="1" applyBorder="1" applyAlignment="1">
      <alignment horizontal="left" vertical="top"/>
    </xf>
    <xf numFmtId="0" fontId="17" fillId="0" borderId="6" xfId="0" applyFont="1" applyFill="1" applyBorder="1" applyAlignment="1">
      <alignment horizontal="center"/>
    </xf>
    <xf numFmtId="0" fontId="17" fillId="0" borderId="16" xfId="0" applyFont="1" applyFill="1" applyBorder="1" applyAlignment="1">
      <alignment horizontal="center"/>
    </xf>
    <xf numFmtId="0" fontId="24" fillId="0" borderId="46" xfId="0" applyFont="1" applyFill="1" applyBorder="1" applyAlignment="1">
      <alignment horizontal="left" vertical="top"/>
    </xf>
    <xf numFmtId="0" fontId="25" fillId="0" borderId="29" xfId="0" applyFont="1" applyFill="1" applyBorder="1" applyAlignment="1">
      <alignment wrapText="1"/>
    </xf>
    <xf numFmtId="0" fontId="25" fillId="0" borderId="29" xfId="0" applyFont="1" applyFill="1" applyBorder="1" applyAlignment="1">
      <alignment horizontal="center"/>
    </xf>
    <xf numFmtId="2" fontId="25" fillId="0" borderId="29" xfId="0" applyNumberFormat="1" applyFont="1" applyFill="1" applyBorder="1" applyAlignment="1">
      <alignment horizontal="center"/>
    </xf>
    <xf numFmtId="0" fontId="25" fillId="0" borderId="30" xfId="0" applyFont="1" applyFill="1" applyBorder="1" applyAlignment="1">
      <alignment horizontal="center"/>
    </xf>
    <xf numFmtId="0" fontId="26" fillId="0" borderId="47" xfId="0" applyFont="1" applyFill="1" applyBorder="1"/>
    <xf numFmtId="0" fontId="26" fillId="0" borderId="48" xfId="0" applyFont="1" applyFill="1" applyBorder="1"/>
    <xf numFmtId="0" fontId="24" fillId="0" borderId="49" xfId="0" applyFont="1" applyFill="1" applyBorder="1" applyAlignment="1">
      <alignment horizontal="left" vertical="top"/>
    </xf>
    <xf numFmtId="0" fontId="26" fillId="0" borderId="33" xfId="0" applyFont="1" applyFill="1" applyBorder="1"/>
    <xf numFmtId="0" fontId="24" fillId="0" borderId="29" xfId="0" applyFont="1" applyFill="1" applyBorder="1" applyAlignment="1">
      <alignment horizontal="center"/>
    </xf>
    <xf numFmtId="2" fontId="24" fillId="0" borderId="29" xfId="0" applyNumberFormat="1" applyFont="1" applyFill="1" applyBorder="1" applyAlignment="1">
      <alignment horizontal="center"/>
    </xf>
    <xf numFmtId="0" fontId="24" fillId="0" borderId="30" xfId="0" applyFont="1" applyFill="1" applyBorder="1" applyAlignment="1">
      <alignment horizontal="center"/>
    </xf>
    <xf numFmtId="0" fontId="24" fillId="0" borderId="50" xfId="0" applyFont="1" applyFill="1" applyBorder="1" applyAlignment="1">
      <alignment horizontal="left" vertical="top"/>
    </xf>
    <xf numFmtId="0" fontId="26" fillId="0" borderId="45" xfId="0" applyFont="1" applyFill="1" applyBorder="1"/>
    <xf numFmtId="0" fontId="24" fillId="0" borderId="32" xfId="0" applyFont="1" applyFill="1" applyBorder="1" applyAlignment="1">
      <alignment horizontal="center"/>
    </xf>
    <xf numFmtId="2" fontId="24" fillId="0" borderId="32" xfId="0" applyNumberFormat="1" applyFont="1" applyFill="1" applyBorder="1" applyAlignment="1">
      <alignment horizontal="center"/>
    </xf>
    <xf numFmtId="0" fontId="24" fillId="0" borderId="51" xfId="0" applyFont="1" applyFill="1" applyBorder="1" applyAlignment="1">
      <alignment horizontal="center"/>
    </xf>
    <xf numFmtId="0" fontId="17" fillId="0" borderId="13" xfId="0" applyFont="1" applyFill="1" applyBorder="1" applyAlignment="1">
      <alignment horizontal="left" vertical="top"/>
    </xf>
    <xf numFmtId="0" fontId="17" fillId="0" borderId="3" xfId="0" applyFont="1" applyFill="1" applyBorder="1" applyAlignment="1">
      <alignment horizontal="left" vertical="top"/>
    </xf>
    <xf numFmtId="0" fontId="17" fillId="0" borderId="14" xfId="0" applyFont="1" applyFill="1" applyBorder="1" applyAlignment="1">
      <alignment horizontal="left" vertical="top"/>
    </xf>
    <xf numFmtId="0" fontId="17" fillId="0" borderId="19" xfId="0" applyFont="1" applyFill="1" applyBorder="1" applyAlignment="1">
      <alignment horizontal="left" vertical="top"/>
    </xf>
    <xf numFmtId="0" fontId="17" fillId="0" borderId="8" xfId="0" applyFont="1" applyFill="1" applyBorder="1" applyAlignment="1">
      <alignment horizontal="left" vertical="top"/>
    </xf>
    <xf numFmtId="0" fontId="17" fillId="0" borderId="28" xfId="0" applyFont="1" applyFill="1" applyBorder="1" applyAlignment="1">
      <alignment horizontal="left" vertical="top"/>
    </xf>
    <xf numFmtId="0" fontId="17" fillId="0" borderId="7" xfId="0" applyFont="1" applyFill="1" applyBorder="1" applyAlignment="1">
      <alignment horizontal="left" vertical="top"/>
    </xf>
    <xf numFmtId="0" fontId="17" fillId="0" borderId="7" xfId="0" applyFont="1" applyFill="1" applyBorder="1" applyAlignment="1">
      <alignment horizontal="center"/>
    </xf>
    <xf numFmtId="0" fontId="17" fillId="0" borderId="20" xfId="0" applyFont="1" applyFill="1" applyBorder="1" applyAlignment="1">
      <alignment horizontal="center"/>
    </xf>
    <xf numFmtId="0" fontId="19" fillId="0" borderId="0" xfId="0" applyNumberFormat="1" applyFont="1" applyFill="1" applyBorder="1" applyAlignment="1">
      <alignment horizontal="center"/>
    </xf>
    <xf numFmtId="0" fontId="24" fillId="0" borderId="46" xfId="0" applyFont="1" applyFill="1" applyBorder="1" applyAlignment="1">
      <alignment horizontal="left" vertical="center"/>
    </xf>
    <xf numFmtId="0" fontId="24" fillId="0" borderId="47" xfId="0" applyFont="1" applyFill="1" applyBorder="1" applyAlignment="1">
      <alignment horizontal="left" vertical="center"/>
    </xf>
    <xf numFmtId="0" fontId="24" fillId="0" borderId="48" xfId="0" applyFont="1" applyFill="1" applyBorder="1" applyAlignment="1">
      <alignment horizontal="left" vertical="center"/>
    </xf>
    <xf numFmtId="0" fontId="19" fillId="0" borderId="6" xfId="1" applyNumberFormat="1" applyFont="1" applyFill="1" applyBorder="1" applyAlignment="1">
      <alignment horizontal="center"/>
    </xf>
    <xf numFmtId="2" fontId="19" fillId="0" borderId="6" xfId="1" applyNumberFormat="1" applyFont="1" applyFill="1" applyBorder="1" applyAlignment="1">
      <alignment horizontal="center"/>
    </xf>
    <xf numFmtId="0" fontId="19" fillId="0" borderId="6" xfId="1" applyFont="1" applyFill="1" applyBorder="1" applyAlignment="1">
      <alignment horizontal="center"/>
    </xf>
    <xf numFmtId="0" fontId="19" fillId="0" borderId="16" xfId="1" applyNumberFormat="1" applyFont="1" applyFill="1" applyBorder="1" applyAlignment="1">
      <alignment horizontal="center"/>
    </xf>
    <xf numFmtId="0" fontId="24" fillId="0" borderId="62" xfId="0" applyFont="1" applyFill="1" applyBorder="1" applyAlignment="1">
      <alignment horizontal="left" vertical="top"/>
    </xf>
    <xf numFmtId="0" fontId="26" fillId="0" borderId="63" xfId="0" applyFont="1" applyFill="1" applyBorder="1"/>
    <xf numFmtId="0" fontId="24" fillId="0" borderId="64" xfId="0" applyFont="1" applyFill="1" applyBorder="1" applyAlignment="1">
      <alignment horizontal="center"/>
    </xf>
    <xf numFmtId="2" fontId="24" fillId="0" borderId="64" xfId="0" applyNumberFormat="1" applyFont="1" applyFill="1" applyBorder="1" applyAlignment="1">
      <alignment horizontal="center"/>
    </xf>
    <xf numFmtId="2" fontId="24" fillId="0" borderId="60" xfId="0" applyNumberFormat="1" applyFont="1" applyFill="1" applyBorder="1" applyAlignment="1">
      <alignment horizontal="center"/>
    </xf>
    <xf numFmtId="0" fontId="25" fillId="0" borderId="31" xfId="0" applyFont="1" applyFill="1" applyBorder="1" applyAlignment="1">
      <alignment horizontal="center"/>
    </xf>
    <xf numFmtId="0" fontId="25" fillId="0" borderId="16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/>
    </xf>
    <xf numFmtId="0" fontId="17" fillId="0" borderId="14" xfId="0" applyFont="1" applyFill="1" applyBorder="1" applyAlignment="1">
      <alignment horizontal="center"/>
    </xf>
    <xf numFmtId="0" fontId="17" fillId="0" borderId="17" xfId="0" applyFont="1" applyFill="1" applyBorder="1" applyAlignment="1">
      <alignment horizontal="left" vertical="top"/>
    </xf>
    <xf numFmtId="0" fontId="17" fillId="0" borderId="1" xfId="0" applyFont="1" applyFill="1" applyBorder="1" applyAlignment="1">
      <alignment horizontal="left" vertical="top"/>
    </xf>
    <xf numFmtId="0" fontId="17" fillId="0" borderId="1" xfId="0" applyFont="1" applyFill="1" applyBorder="1" applyAlignment="1">
      <alignment horizontal="center"/>
    </xf>
    <xf numFmtId="0" fontId="17" fillId="0" borderId="18" xfId="0" applyFont="1" applyFill="1" applyBorder="1" applyAlignment="1">
      <alignment horizontal="center"/>
    </xf>
    <xf numFmtId="0" fontId="24" fillId="0" borderId="0" xfId="0" applyFont="1" applyFill="1" applyAlignment="1">
      <alignment horizontal="left" vertical="top" wrapText="1"/>
    </xf>
    <xf numFmtId="0" fontId="19" fillId="0" borderId="0" xfId="0" applyFont="1" applyFill="1" applyAlignment="1"/>
    <xf numFmtId="0" fontId="24" fillId="0" borderId="0" xfId="0" applyFont="1" applyFill="1" applyAlignment="1">
      <alignment horizontal="center" wrapText="1"/>
    </xf>
    <xf numFmtId="2" fontId="24" fillId="0" borderId="0" xfId="0" applyNumberFormat="1" applyFont="1" applyFill="1" applyAlignment="1">
      <alignment horizontal="center" wrapText="1"/>
    </xf>
    <xf numFmtId="0" fontId="17" fillId="0" borderId="0" xfId="0" applyFont="1" applyFill="1" applyAlignment="1">
      <alignment wrapText="1"/>
    </xf>
    <xf numFmtId="0" fontId="25" fillId="0" borderId="0" xfId="0" applyFont="1" applyFill="1" applyAlignment="1">
      <alignment horizontal="left" vertical="top"/>
    </xf>
    <xf numFmtId="0" fontId="25" fillId="0" borderId="6" xfId="0" applyFont="1" applyFill="1" applyBorder="1" applyAlignment="1">
      <alignment horizontal="right" wrapText="1"/>
    </xf>
    <xf numFmtId="1" fontId="25" fillId="0" borderId="6" xfId="0" applyNumberFormat="1" applyFont="1" applyFill="1" applyBorder="1" applyAlignment="1">
      <alignment horizontal="center"/>
    </xf>
    <xf numFmtId="1" fontId="25" fillId="0" borderId="0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7"/>
  <sheetViews>
    <sheetView tabSelected="1" topLeftCell="A133" zoomScaleNormal="100" workbookViewId="0">
      <selection activeCell="A156" sqref="A156:B156"/>
    </sheetView>
  </sheetViews>
  <sheetFormatPr defaultColWidth="9.140625" defaultRowHeight="12.75"/>
  <cols>
    <col min="1" max="1" width="11.85546875" style="6" customWidth="1"/>
    <col min="2" max="2" width="61.7109375" style="5" customWidth="1"/>
    <col min="3" max="3" width="10.7109375" style="12" customWidth="1"/>
    <col min="4" max="6" width="10.7109375" style="23" customWidth="1"/>
    <col min="7" max="7" width="17" style="24" customWidth="1"/>
    <col min="8" max="8" width="15.7109375" style="24" customWidth="1"/>
    <col min="9" max="9" width="7.7109375" style="47" customWidth="1"/>
    <col min="10" max="16384" width="9.140625" style="47"/>
  </cols>
  <sheetData>
    <row r="1" spans="1:10" ht="22.5" customHeight="1">
      <c r="A1" s="162"/>
      <c r="B1" s="173" t="s">
        <v>170</v>
      </c>
      <c r="D1" s="73"/>
      <c r="E1" s="73"/>
      <c r="H1" s="74" t="s">
        <v>122</v>
      </c>
    </row>
    <row r="2" spans="1:10" ht="15" customHeight="1">
      <c r="A2" s="7"/>
      <c r="B2" s="163" t="s">
        <v>167</v>
      </c>
      <c r="D2" s="205"/>
      <c r="E2" s="205"/>
      <c r="F2" s="206"/>
      <c r="G2" s="20" t="s">
        <v>176</v>
      </c>
      <c r="H2" s="20"/>
      <c r="I2" s="12"/>
      <c r="J2" s="12"/>
    </row>
    <row r="3" spans="1:10" ht="15" customHeight="1">
      <c r="A3" s="161"/>
      <c r="B3" s="164" t="s">
        <v>160</v>
      </c>
      <c r="D3" s="73"/>
      <c r="E3" s="73"/>
      <c r="F3" s="25"/>
      <c r="G3" s="76" t="s">
        <v>177</v>
      </c>
      <c r="H3" s="77" t="s">
        <v>119</v>
      </c>
    </row>
    <row r="4" spans="1:10" ht="15" customHeight="1">
      <c r="A4" s="161"/>
      <c r="B4" s="164" t="s">
        <v>161</v>
      </c>
      <c r="D4" s="73"/>
      <c r="E4" s="73"/>
      <c r="F4" s="26"/>
      <c r="G4" s="27" t="s">
        <v>178</v>
      </c>
      <c r="H4" s="78" t="s">
        <v>120</v>
      </c>
    </row>
    <row r="5" spans="1:10" ht="15" customHeight="1">
      <c r="A5" s="161"/>
      <c r="B5" s="165" t="s">
        <v>162</v>
      </c>
      <c r="D5" s="73"/>
      <c r="E5" s="73"/>
      <c r="H5" s="79" t="s">
        <v>121</v>
      </c>
    </row>
    <row r="6" spans="1:10" s="1" customFormat="1" ht="15" customHeight="1">
      <c r="A6" s="80"/>
      <c r="B6" s="5"/>
      <c r="C6" s="12"/>
      <c r="D6" s="73"/>
      <c r="E6" s="73"/>
      <c r="F6" s="73"/>
      <c r="G6" s="12"/>
      <c r="H6" s="12"/>
    </row>
    <row r="7" spans="1:10" s="1" customFormat="1" ht="12.75" customHeight="1">
      <c r="A7" s="209" t="s">
        <v>159</v>
      </c>
      <c r="B7" s="209"/>
      <c r="C7" s="209"/>
      <c r="D7" s="209"/>
      <c r="E7" s="209"/>
      <c r="F7" s="209"/>
      <c r="G7" s="209"/>
      <c r="H7" s="209"/>
    </row>
    <row r="8" spans="1:10" s="1" customFormat="1" ht="12.75" customHeight="1">
      <c r="A8" s="81"/>
      <c r="B8" s="81"/>
      <c r="C8" s="81"/>
      <c r="D8" s="81"/>
      <c r="E8" s="81"/>
      <c r="F8" s="81"/>
      <c r="G8" s="81"/>
      <c r="H8" s="81"/>
    </row>
    <row r="9" spans="1:10" s="1" customFormat="1" ht="30" customHeight="1">
      <c r="A9" s="82" t="s">
        <v>4</v>
      </c>
      <c r="B9" s="1" t="s">
        <v>152</v>
      </c>
      <c r="C9" s="72"/>
      <c r="D9" s="83"/>
      <c r="E9" s="83"/>
      <c r="F9" s="83"/>
      <c r="G9" s="84"/>
      <c r="H9" s="84"/>
    </row>
    <row r="10" spans="1:10" s="1" customFormat="1" ht="13.5" customHeight="1" thickBot="1">
      <c r="A10" s="82"/>
      <c r="C10" s="72"/>
      <c r="D10" s="83"/>
      <c r="E10" s="83"/>
      <c r="F10" s="83"/>
      <c r="G10" s="84"/>
      <c r="H10" s="84"/>
    </row>
    <row r="11" spans="1:10" s="2" customFormat="1" ht="33" customHeight="1">
      <c r="A11" s="225" t="s">
        <v>0</v>
      </c>
      <c r="B11" s="227" t="s">
        <v>1</v>
      </c>
      <c r="C11" s="229" t="s">
        <v>3</v>
      </c>
      <c r="D11" s="234" t="s">
        <v>5</v>
      </c>
      <c r="E11" s="234"/>
      <c r="F11" s="234"/>
      <c r="G11" s="235" t="s">
        <v>6</v>
      </c>
      <c r="H11" s="207" t="s">
        <v>2</v>
      </c>
    </row>
    <row r="12" spans="1:10" s="3" customFormat="1" ht="13.5" thickBot="1">
      <c r="A12" s="226"/>
      <c r="B12" s="228"/>
      <c r="C12" s="230"/>
      <c r="D12" s="28" t="s">
        <v>7</v>
      </c>
      <c r="E12" s="28" t="s">
        <v>8</v>
      </c>
      <c r="F12" s="28" t="s">
        <v>9</v>
      </c>
      <c r="G12" s="236"/>
      <c r="H12" s="208"/>
    </row>
    <row r="13" spans="1:10" s="4" customFormat="1" ht="14.1" customHeight="1">
      <c r="A13" s="212" t="s">
        <v>10</v>
      </c>
      <c r="B13" s="213"/>
      <c r="C13" s="213"/>
      <c r="D13" s="213"/>
      <c r="E13" s="213"/>
      <c r="F13" s="213"/>
      <c r="G13" s="213"/>
      <c r="H13" s="214"/>
    </row>
    <row r="14" spans="1:10" ht="14.1" customHeight="1">
      <c r="A14" s="215" t="s">
        <v>11</v>
      </c>
      <c r="B14" s="8" t="s">
        <v>12</v>
      </c>
      <c r="C14" s="16">
        <v>200</v>
      </c>
      <c r="D14" s="21">
        <v>5.34</v>
      </c>
      <c r="E14" s="21">
        <v>6.86</v>
      </c>
      <c r="F14" s="21">
        <v>27.28</v>
      </c>
      <c r="G14" s="22">
        <v>203.5</v>
      </c>
      <c r="H14" s="29">
        <v>260</v>
      </c>
    </row>
    <row r="15" spans="1:10" ht="14.1" customHeight="1">
      <c r="A15" s="215"/>
      <c r="B15" s="8" t="s">
        <v>14</v>
      </c>
      <c r="C15" s="16">
        <v>100</v>
      </c>
      <c r="D15" s="21">
        <v>11.06</v>
      </c>
      <c r="E15" s="21">
        <v>10.02</v>
      </c>
      <c r="F15" s="21">
        <v>35.840000000000003</v>
      </c>
      <c r="G15" s="22">
        <v>254.24</v>
      </c>
      <c r="H15" s="30" t="s">
        <v>13</v>
      </c>
    </row>
    <row r="16" spans="1:10" ht="14.1" customHeight="1">
      <c r="A16" s="215"/>
      <c r="B16" s="8" t="s">
        <v>183</v>
      </c>
      <c r="C16" s="16">
        <v>200</v>
      </c>
      <c r="D16" s="21">
        <v>0.22</v>
      </c>
      <c r="E16" s="21">
        <v>0.06</v>
      </c>
      <c r="F16" s="21">
        <v>7.2</v>
      </c>
      <c r="G16" s="22">
        <v>29.08</v>
      </c>
      <c r="H16" s="29">
        <v>143</v>
      </c>
    </row>
    <row r="17" spans="1:8" s="4" customFormat="1" ht="14.1" customHeight="1">
      <c r="A17" s="215" t="s">
        <v>16</v>
      </c>
      <c r="B17" s="216"/>
      <c r="C17" s="9">
        <f>SUM(C14:C16)</f>
        <v>500</v>
      </c>
      <c r="D17" s="31">
        <f t="shared" ref="D17:G17" si="0">SUM(D14:D16)</f>
        <v>16.619999999999997</v>
      </c>
      <c r="E17" s="31">
        <f t="shared" si="0"/>
        <v>16.939999999999998</v>
      </c>
      <c r="F17" s="31">
        <f t="shared" si="0"/>
        <v>70.320000000000007</v>
      </c>
      <c r="G17" s="31">
        <f t="shared" si="0"/>
        <v>486.82</v>
      </c>
      <c r="H17" s="32"/>
    </row>
    <row r="18" spans="1:8" ht="14.1" customHeight="1">
      <c r="A18" s="217" t="s">
        <v>17</v>
      </c>
      <c r="B18" s="8" t="s">
        <v>19</v>
      </c>
      <c r="C18" s="16">
        <v>200</v>
      </c>
      <c r="D18" s="21">
        <v>2.16</v>
      </c>
      <c r="E18" s="21">
        <v>2.2799999999999998</v>
      </c>
      <c r="F18" s="21">
        <v>15.06</v>
      </c>
      <c r="G18" s="22">
        <v>89</v>
      </c>
      <c r="H18" s="29">
        <v>147</v>
      </c>
    </row>
    <row r="19" spans="1:8" ht="14.1" customHeight="1">
      <c r="A19" s="218"/>
      <c r="B19" s="8" t="s">
        <v>181</v>
      </c>
      <c r="C19" s="16">
        <v>90</v>
      </c>
      <c r="D19" s="21">
        <v>9.76</v>
      </c>
      <c r="E19" s="21">
        <v>13.03</v>
      </c>
      <c r="F19" s="21">
        <v>14.6</v>
      </c>
      <c r="G19" s="22">
        <v>230.35</v>
      </c>
      <c r="H19" s="30" t="s">
        <v>20</v>
      </c>
    </row>
    <row r="20" spans="1:8" ht="14.1" customHeight="1">
      <c r="A20" s="218"/>
      <c r="B20" s="8" t="s">
        <v>23</v>
      </c>
      <c r="C20" s="16">
        <v>20</v>
      </c>
      <c r="D20" s="21">
        <v>0.69</v>
      </c>
      <c r="E20" s="21">
        <v>0.77</v>
      </c>
      <c r="F20" s="21">
        <v>1.64</v>
      </c>
      <c r="G20" s="22">
        <v>16.48</v>
      </c>
      <c r="H20" s="30" t="s">
        <v>22</v>
      </c>
    </row>
    <row r="21" spans="1:8" ht="14.1" customHeight="1">
      <c r="A21" s="218"/>
      <c r="B21" s="8" t="s">
        <v>24</v>
      </c>
      <c r="C21" s="16">
        <v>150</v>
      </c>
      <c r="D21" s="21">
        <v>7.64</v>
      </c>
      <c r="E21" s="21">
        <v>7.91</v>
      </c>
      <c r="F21" s="21">
        <v>38.85</v>
      </c>
      <c r="G21" s="22">
        <v>225.67</v>
      </c>
      <c r="H21" s="29">
        <v>237</v>
      </c>
    </row>
    <row r="22" spans="1:8" ht="14.1" customHeight="1">
      <c r="A22" s="218"/>
      <c r="B22" s="8" t="s">
        <v>25</v>
      </c>
      <c r="C22" s="16">
        <v>200</v>
      </c>
      <c r="D22" s="21">
        <v>0.08</v>
      </c>
      <c r="E22" s="21">
        <v>0</v>
      </c>
      <c r="F22" s="21">
        <v>10.62</v>
      </c>
      <c r="G22" s="22">
        <v>40.44</v>
      </c>
      <c r="H22" s="29">
        <v>508</v>
      </c>
    </row>
    <row r="23" spans="1:8" ht="14.1" customHeight="1">
      <c r="A23" s="218"/>
      <c r="B23" s="8" t="s">
        <v>26</v>
      </c>
      <c r="C23" s="16">
        <v>30</v>
      </c>
      <c r="D23" s="21">
        <v>1.98</v>
      </c>
      <c r="E23" s="21">
        <v>0.27</v>
      </c>
      <c r="F23" s="21">
        <v>11.4</v>
      </c>
      <c r="G23" s="22">
        <v>59.7</v>
      </c>
      <c r="H23" s="29"/>
    </row>
    <row r="24" spans="1:8" ht="14.1" customHeight="1">
      <c r="A24" s="219"/>
      <c r="B24" s="8" t="s">
        <v>27</v>
      </c>
      <c r="C24" s="16">
        <v>30</v>
      </c>
      <c r="D24" s="21">
        <v>1.98</v>
      </c>
      <c r="E24" s="21">
        <v>0.36</v>
      </c>
      <c r="F24" s="21">
        <v>10.02</v>
      </c>
      <c r="G24" s="22">
        <v>52.2</v>
      </c>
      <c r="H24" s="29"/>
    </row>
    <row r="25" spans="1:8" s="4" customFormat="1" ht="14.1" customHeight="1">
      <c r="A25" s="210" t="s">
        <v>28</v>
      </c>
      <c r="B25" s="211"/>
      <c r="C25" s="9">
        <f>SUM(C18:C24)</f>
        <v>720</v>
      </c>
      <c r="D25" s="31">
        <f t="shared" ref="D25:G25" si="1">SUM(D18:D24)</f>
        <v>24.29</v>
      </c>
      <c r="E25" s="33">
        <f>SUM(E18:E24)</f>
        <v>24.619999999999997</v>
      </c>
      <c r="F25" s="31">
        <f t="shared" si="1"/>
        <v>102.19000000000001</v>
      </c>
      <c r="G25" s="31">
        <f t="shared" si="1"/>
        <v>713.84000000000015</v>
      </c>
      <c r="H25" s="32"/>
    </row>
    <row r="26" spans="1:8" ht="14.1" customHeight="1">
      <c r="A26" s="215" t="s">
        <v>29</v>
      </c>
      <c r="B26" s="43" t="s">
        <v>33</v>
      </c>
      <c r="C26" s="44">
        <v>100</v>
      </c>
      <c r="D26" s="45">
        <v>9.27</v>
      </c>
      <c r="E26" s="45">
        <v>9.5</v>
      </c>
      <c r="F26" s="45">
        <v>32.47</v>
      </c>
      <c r="G26" s="44">
        <v>239.67</v>
      </c>
      <c r="H26" s="46" t="s">
        <v>32</v>
      </c>
    </row>
    <row r="27" spans="1:8" ht="14.1" customHeight="1">
      <c r="A27" s="215"/>
      <c r="B27" s="43" t="s">
        <v>31</v>
      </c>
      <c r="C27" s="44">
        <v>200</v>
      </c>
      <c r="D27" s="45">
        <v>0.24</v>
      </c>
      <c r="E27" s="45">
        <v>0.06</v>
      </c>
      <c r="F27" s="45">
        <v>10.16</v>
      </c>
      <c r="G27" s="44">
        <v>42.14</v>
      </c>
      <c r="H27" s="46" t="s">
        <v>30</v>
      </c>
    </row>
    <row r="28" spans="1:8" s="4" customFormat="1" ht="14.1" customHeight="1">
      <c r="A28" s="210" t="s">
        <v>34</v>
      </c>
      <c r="B28" s="211"/>
      <c r="C28" s="9">
        <f>SUM(C26:C27)</f>
        <v>300</v>
      </c>
      <c r="D28" s="9">
        <f t="shared" ref="D28:G28" si="2">SUM(D26:D27)</f>
        <v>9.51</v>
      </c>
      <c r="E28" s="9">
        <f t="shared" si="2"/>
        <v>9.56</v>
      </c>
      <c r="F28" s="9">
        <f t="shared" si="2"/>
        <v>42.629999999999995</v>
      </c>
      <c r="G28" s="9">
        <f t="shared" si="2"/>
        <v>281.81</v>
      </c>
      <c r="H28" s="61"/>
    </row>
    <row r="29" spans="1:8" s="4" customFormat="1" ht="14.1" customHeight="1" thickBot="1">
      <c r="A29" s="220" t="s">
        <v>35</v>
      </c>
      <c r="B29" s="221"/>
      <c r="C29" s="10">
        <f>C28+C25+C17</f>
        <v>1520</v>
      </c>
      <c r="D29" s="10">
        <f t="shared" ref="D29:G29" si="3">D28+D25+D17</f>
        <v>50.419999999999995</v>
      </c>
      <c r="E29" s="10">
        <f t="shared" si="3"/>
        <v>51.12</v>
      </c>
      <c r="F29" s="10">
        <f t="shared" si="3"/>
        <v>215.14</v>
      </c>
      <c r="G29" s="10">
        <f t="shared" si="3"/>
        <v>1482.47</v>
      </c>
      <c r="H29" s="62"/>
    </row>
    <row r="30" spans="1:8" s="4" customFormat="1" ht="14.1" customHeight="1">
      <c r="A30" s="222" t="s">
        <v>36</v>
      </c>
      <c r="B30" s="223"/>
      <c r="C30" s="223"/>
      <c r="D30" s="223"/>
      <c r="E30" s="223"/>
      <c r="F30" s="223"/>
      <c r="G30" s="223"/>
      <c r="H30" s="224"/>
    </row>
    <row r="31" spans="1:8" ht="14.1" customHeight="1">
      <c r="A31" s="215" t="s">
        <v>11</v>
      </c>
      <c r="B31" s="8" t="s">
        <v>49</v>
      </c>
      <c r="C31" s="16">
        <v>200</v>
      </c>
      <c r="D31" s="21">
        <v>7.82</v>
      </c>
      <c r="E31" s="21">
        <v>7.04</v>
      </c>
      <c r="F31" s="21">
        <v>40.6</v>
      </c>
      <c r="G31" s="22">
        <v>257.32</v>
      </c>
      <c r="H31" s="29">
        <v>250</v>
      </c>
    </row>
    <row r="32" spans="1:8" ht="14.1" customHeight="1">
      <c r="A32" s="215"/>
      <c r="B32" s="8" t="s">
        <v>50</v>
      </c>
      <c r="C32" s="16">
        <v>60</v>
      </c>
      <c r="D32" s="21">
        <v>5.1100000000000003</v>
      </c>
      <c r="E32" s="21">
        <v>6.98</v>
      </c>
      <c r="F32" s="21">
        <v>22.45</v>
      </c>
      <c r="G32" s="22">
        <v>193.91</v>
      </c>
      <c r="H32" s="29">
        <v>7</v>
      </c>
    </row>
    <row r="33" spans="1:8" ht="14.1" customHeight="1">
      <c r="A33" s="215"/>
      <c r="B33" s="8" t="s">
        <v>51</v>
      </c>
      <c r="C33" s="16">
        <v>40</v>
      </c>
      <c r="D33" s="21">
        <v>5.0999999999999996</v>
      </c>
      <c r="E33" s="21">
        <v>4.5999999999999996</v>
      </c>
      <c r="F33" s="21">
        <v>0.3</v>
      </c>
      <c r="G33" s="22">
        <v>63</v>
      </c>
      <c r="H33" s="29">
        <v>300</v>
      </c>
    </row>
    <row r="34" spans="1:8" ht="14.1" customHeight="1">
      <c r="A34" s="64"/>
      <c r="B34" s="8" t="s">
        <v>52</v>
      </c>
      <c r="C34" s="16">
        <v>200</v>
      </c>
      <c r="D34" s="21">
        <v>0.2</v>
      </c>
      <c r="E34" s="21">
        <v>0</v>
      </c>
      <c r="F34" s="21">
        <v>6.5</v>
      </c>
      <c r="G34" s="22">
        <v>26.8</v>
      </c>
      <c r="H34" s="29">
        <v>143</v>
      </c>
    </row>
    <row r="35" spans="1:8" s="4" customFormat="1" ht="14.1" customHeight="1">
      <c r="A35" s="210" t="s">
        <v>16</v>
      </c>
      <c r="B35" s="211"/>
      <c r="C35" s="9">
        <f>SUM(C31:C34)</f>
        <v>500</v>
      </c>
      <c r="D35" s="31">
        <f t="shared" ref="D35:G35" si="4">SUM(D31:D34)</f>
        <v>18.23</v>
      </c>
      <c r="E35" s="31">
        <f t="shared" si="4"/>
        <v>18.619999999999997</v>
      </c>
      <c r="F35" s="31">
        <f t="shared" si="4"/>
        <v>69.849999999999994</v>
      </c>
      <c r="G35" s="31">
        <f t="shared" si="4"/>
        <v>541.03</v>
      </c>
      <c r="H35" s="32"/>
    </row>
    <row r="36" spans="1:8" ht="14.1" customHeight="1">
      <c r="A36" s="217" t="s">
        <v>17</v>
      </c>
      <c r="B36" s="8" t="s">
        <v>41</v>
      </c>
      <c r="C36" s="16">
        <v>200</v>
      </c>
      <c r="D36" s="21">
        <v>1.8</v>
      </c>
      <c r="E36" s="21">
        <v>5.94</v>
      </c>
      <c r="F36" s="21">
        <v>11.54</v>
      </c>
      <c r="G36" s="22">
        <v>87.08</v>
      </c>
      <c r="H36" s="29">
        <v>131</v>
      </c>
    </row>
    <row r="37" spans="1:8" ht="14.1" customHeight="1">
      <c r="A37" s="218"/>
      <c r="B37" s="8" t="s">
        <v>184</v>
      </c>
      <c r="C37" s="16">
        <v>90</v>
      </c>
      <c r="D37" s="21">
        <v>14.17</v>
      </c>
      <c r="E37" s="21">
        <v>10.67</v>
      </c>
      <c r="F37" s="21">
        <v>35.229999999999997</v>
      </c>
      <c r="G37" s="22">
        <v>202.03</v>
      </c>
      <c r="H37" s="46" t="s">
        <v>94</v>
      </c>
    </row>
    <row r="38" spans="1:8" ht="14.1" customHeight="1">
      <c r="A38" s="218"/>
      <c r="B38" s="8" t="s">
        <v>43</v>
      </c>
      <c r="C38" s="16">
        <v>150</v>
      </c>
      <c r="D38" s="21">
        <v>3.06</v>
      </c>
      <c r="E38" s="21">
        <v>7.8</v>
      </c>
      <c r="F38" s="21">
        <v>20.45</v>
      </c>
      <c r="G38" s="22">
        <v>197.25</v>
      </c>
      <c r="H38" s="29">
        <v>312</v>
      </c>
    </row>
    <row r="39" spans="1:8" ht="14.1" customHeight="1">
      <c r="A39" s="218"/>
      <c r="B39" s="8" t="s">
        <v>171</v>
      </c>
      <c r="C39" s="16">
        <v>150</v>
      </c>
      <c r="D39" s="21">
        <v>3.03</v>
      </c>
      <c r="E39" s="21">
        <v>8.0500000000000007</v>
      </c>
      <c r="F39" s="21">
        <v>20.29</v>
      </c>
      <c r="G39" s="22">
        <v>194.23</v>
      </c>
      <c r="H39" s="29">
        <v>173</v>
      </c>
    </row>
    <row r="40" spans="1:8" ht="14.1" customHeight="1">
      <c r="A40" s="218"/>
      <c r="B40" s="8" t="s">
        <v>45</v>
      </c>
      <c r="C40" s="16">
        <v>200</v>
      </c>
      <c r="D40" s="21">
        <v>1.92</v>
      </c>
      <c r="E40" s="21">
        <v>0.12</v>
      </c>
      <c r="F40" s="21">
        <v>25.86</v>
      </c>
      <c r="G40" s="22">
        <v>112.36</v>
      </c>
      <c r="H40" s="30" t="s">
        <v>44</v>
      </c>
    </row>
    <row r="41" spans="1:8" ht="14.1" customHeight="1">
      <c r="A41" s="218"/>
      <c r="B41" s="8" t="s">
        <v>26</v>
      </c>
      <c r="C41" s="16">
        <v>30</v>
      </c>
      <c r="D41" s="21">
        <v>1.98</v>
      </c>
      <c r="E41" s="21">
        <v>0.27</v>
      </c>
      <c r="F41" s="21">
        <v>11.4</v>
      </c>
      <c r="G41" s="22">
        <v>59.7</v>
      </c>
      <c r="H41" s="29"/>
    </row>
    <row r="42" spans="1:8" ht="14.1" customHeight="1">
      <c r="A42" s="219"/>
      <c r="B42" s="8" t="s">
        <v>27</v>
      </c>
      <c r="C42" s="16">
        <v>30</v>
      </c>
      <c r="D42" s="21">
        <v>1.98</v>
      </c>
      <c r="E42" s="21">
        <v>0.36</v>
      </c>
      <c r="F42" s="21">
        <v>10.02</v>
      </c>
      <c r="G42" s="22">
        <v>52.2</v>
      </c>
      <c r="H42" s="29"/>
    </row>
    <row r="43" spans="1:8" s="4" customFormat="1" ht="14.1" customHeight="1">
      <c r="A43" s="210" t="s">
        <v>28</v>
      </c>
      <c r="B43" s="211"/>
      <c r="C43" s="9">
        <f>SUM(C36:C42)-C39</f>
        <v>700</v>
      </c>
      <c r="D43" s="31">
        <f t="shared" ref="D43:G43" si="5">SUM(D36:D42)-D39</f>
        <v>24.910000000000004</v>
      </c>
      <c r="E43" s="31">
        <f t="shared" si="5"/>
        <v>25.16</v>
      </c>
      <c r="F43" s="31">
        <f t="shared" si="5"/>
        <v>114.5</v>
      </c>
      <c r="G43" s="31">
        <f t="shared" si="5"/>
        <v>710.62000000000012</v>
      </c>
      <c r="H43" s="32"/>
    </row>
    <row r="44" spans="1:8" ht="14.1" customHeight="1">
      <c r="A44" s="215" t="s">
        <v>29</v>
      </c>
      <c r="B44" s="8" t="s">
        <v>46</v>
      </c>
      <c r="C44" s="16">
        <v>200</v>
      </c>
      <c r="D44" s="21">
        <v>0</v>
      </c>
      <c r="E44" s="21">
        <v>0</v>
      </c>
      <c r="F44" s="21">
        <v>15</v>
      </c>
      <c r="G44" s="22">
        <v>95</v>
      </c>
      <c r="H44" s="29">
        <v>614</v>
      </c>
    </row>
    <row r="45" spans="1:8" ht="14.1" customHeight="1">
      <c r="A45" s="215"/>
      <c r="B45" s="8" t="s">
        <v>47</v>
      </c>
      <c r="C45" s="16">
        <v>100</v>
      </c>
      <c r="D45" s="21">
        <v>10.31</v>
      </c>
      <c r="E45" s="21">
        <v>10</v>
      </c>
      <c r="F45" s="21">
        <v>25.13</v>
      </c>
      <c r="G45" s="22">
        <v>245.94</v>
      </c>
      <c r="H45" s="29">
        <v>438</v>
      </c>
    </row>
    <row r="46" spans="1:8" s="4" customFormat="1" ht="14.1" customHeight="1">
      <c r="A46" s="210" t="s">
        <v>34</v>
      </c>
      <c r="B46" s="211"/>
      <c r="C46" s="9">
        <f>SUM(C44:C45)</f>
        <v>300</v>
      </c>
      <c r="D46" s="31">
        <f t="shared" ref="D46:G46" si="6">SUM(D44:D45)</f>
        <v>10.31</v>
      </c>
      <c r="E46" s="31">
        <f t="shared" si="6"/>
        <v>10</v>
      </c>
      <c r="F46" s="31">
        <f t="shared" si="6"/>
        <v>40.129999999999995</v>
      </c>
      <c r="G46" s="31">
        <f t="shared" si="6"/>
        <v>340.94</v>
      </c>
      <c r="H46" s="32"/>
    </row>
    <row r="47" spans="1:8" s="4" customFormat="1" ht="14.1" customHeight="1" thickBot="1">
      <c r="A47" s="220" t="s">
        <v>35</v>
      </c>
      <c r="B47" s="221"/>
      <c r="C47" s="10">
        <f>C46+C43+C35</f>
        <v>1500</v>
      </c>
      <c r="D47" s="34">
        <f>D46+D43+D35</f>
        <v>53.45</v>
      </c>
      <c r="E47" s="34">
        <f>E46+E43+E35</f>
        <v>53.779999999999994</v>
      </c>
      <c r="F47" s="34">
        <f>F46+F43+F35</f>
        <v>224.48</v>
      </c>
      <c r="G47" s="34">
        <f>G46+G43+G35</f>
        <v>1592.5900000000001</v>
      </c>
      <c r="H47" s="35"/>
    </row>
    <row r="48" spans="1:8" s="4" customFormat="1" ht="14.1" customHeight="1">
      <c r="A48" s="222" t="s">
        <v>48</v>
      </c>
      <c r="B48" s="223"/>
      <c r="C48" s="223"/>
      <c r="D48" s="223"/>
      <c r="E48" s="223"/>
      <c r="F48" s="223"/>
      <c r="G48" s="223"/>
      <c r="H48" s="224"/>
    </row>
    <row r="49" spans="1:14" ht="14.1" customHeight="1">
      <c r="A49" s="215" t="s">
        <v>11</v>
      </c>
      <c r="B49" s="8" t="s">
        <v>37</v>
      </c>
      <c r="C49" s="16">
        <v>200</v>
      </c>
      <c r="D49" s="21">
        <v>14.12</v>
      </c>
      <c r="E49" s="21">
        <v>9.56</v>
      </c>
      <c r="F49" s="21">
        <v>30.04</v>
      </c>
      <c r="G49" s="22">
        <v>247.48</v>
      </c>
      <c r="H49" s="29">
        <v>117</v>
      </c>
      <c r="I49" s="17"/>
      <c r="J49" s="18"/>
      <c r="K49" s="18"/>
      <c r="L49" s="18"/>
      <c r="M49" s="20"/>
      <c r="N49" s="17"/>
    </row>
    <row r="50" spans="1:14" ht="14.1" customHeight="1">
      <c r="A50" s="215"/>
      <c r="B50" s="8" t="s">
        <v>38</v>
      </c>
      <c r="C50" s="16">
        <v>100</v>
      </c>
      <c r="D50" s="21">
        <v>3.83</v>
      </c>
      <c r="E50" s="21">
        <v>6.72</v>
      </c>
      <c r="F50" s="21">
        <v>41.19</v>
      </c>
      <c r="G50" s="22">
        <v>276.61</v>
      </c>
      <c r="H50" s="29">
        <v>270</v>
      </c>
      <c r="I50" s="17"/>
      <c r="J50" s="18"/>
      <c r="K50" s="18"/>
      <c r="L50" s="18"/>
      <c r="M50" s="20"/>
      <c r="N50" s="17"/>
    </row>
    <row r="51" spans="1:14" ht="14.1" customHeight="1">
      <c r="A51" s="215"/>
      <c r="B51" s="8" t="s">
        <v>163</v>
      </c>
      <c r="C51" s="16">
        <v>200</v>
      </c>
      <c r="D51" s="21">
        <v>0.16</v>
      </c>
      <c r="E51" s="21">
        <v>0.04</v>
      </c>
      <c r="F51" s="21">
        <v>9.1</v>
      </c>
      <c r="G51" s="22">
        <v>36.94</v>
      </c>
      <c r="H51" s="30" t="s">
        <v>39</v>
      </c>
      <c r="I51" s="17"/>
      <c r="J51" s="18"/>
      <c r="K51" s="18"/>
      <c r="L51" s="18"/>
      <c r="M51" s="20"/>
      <c r="N51" s="17"/>
    </row>
    <row r="52" spans="1:14" s="4" customFormat="1" ht="14.1" customHeight="1">
      <c r="A52" s="210" t="s">
        <v>16</v>
      </c>
      <c r="B52" s="211"/>
      <c r="C52" s="9">
        <f>SUM(C49:C51)</f>
        <v>500</v>
      </c>
      <c r="D52" s="9">
        <f t="shared" ref="D52:G52" si="7">SUM(D49:D51)</f>
        <v>18.11</v>
      </c>
      <c r="E52" s="9">
        <f t="shared" si="7"/>
        <v>16.32</v>
      </c>
      <c r="F52" s="9">
        <f t="shared" si="7"/>
        <v>80.329999999999984</v>
      </c>
      <c r="G52" s="9">
        <f t="shared" si="7"/>
        <v>561.03</v>
      </c>
      <c r="H52" s="61"/>
    </row>
    <row r="53" spans="1:14" ht="14.1" customHeight="1">
      <c r="A53" s="231" t="s">
        <v>17</v>
      </c>
      <c r="B53" s="8" t="s">
        <v>150</v>
      </c>
      <c r="C53" s="16">
        <v>200</v>
      </c>
      <c r="D53" s="21">
        <v>2.58</v>
      </c>
      <c r="E53" s="21">
        <v>4.6399999999999997</v>
      </c>
      <c r="F53" s="21">
        <v>15.2</v>
      </c>
      <c r="G53" s="22">
        <v>113.28</v>
      </c>
      <c r="H53" s="30" t="s">
        <v>73</v>
      </c>
    </row>
    <row r="54" spans="1:14" ht="14.1" customHeight="1">
      <c r="A54" s="232"/>
      <c r="B54" s="8" t="s">
        <v>180</v>
      </c>
      <c r="C54" s="16">
        <v>90</v>
      </c>
      <c r="D54" s="21">
        <v>12.05</v>
      </c>
      <c r="E54" s="21">
        <v>15.92</v>
      </c>
      <c r="F54" s="21">
        <v>11.62</v>
      </c>
      <c r="G54" s="22">
        <v>203.5</v>
      </c>
      <c r="H54" s="30" t="s">
        <v>74</v>
      </c>
    </row>
    <row r="55" spans="1:14" ht="14.1" customHeight="1">
      <c r="A55" s="232"/>
      <c r="B55" s="8" t="s">
        <v>75</v>
      </c>
      <c r="C55" s="16">
        <v>20</v>
      </c>
      <c r="D55" s="21">
        <v>0.12</v>
      </c>
      <c r="E55" s="21">
        <v>0.75</v>
      </c>
      <c r="F55" s="21">
        <v>1.07</v>
      </c>
      <c r="G55" s="22">
        <v>11.5</v>
      </c>
      <c r="H55" s="29">
        <v>453</v>
      </c>
    </row>
    <row r="56" spans="1:14" ht="14.1" customHeight="1">
      <c r="A56" s="232"/>
      <c r="B56" s="8" t="s">
        <v>77</v>
      </c>
      <c r="C56" s="16">
        <v>150</v>
      </c>
      <c r="D56" s="21">
        <v>5.9</v>
      </c>
      <c r="E56" s="21">
        <v>3.71</v>
      </c>
      <c r="F56" s="21">
        <v>35.909999999999997</v>
      </c>
      <c r="G56" s="22">
        <v>236.49</v>
      </c>
      <c r="H56" s="30" t="s">
        <v>76</v>
      </c>
    </row>
    <row r="57" spans="1:14" ht="14.1" customHeight="1">
      <c r="A57" s="232"/>
      <c r="B57" s="8" t="s">
        <v>79</v>
      </c>
      <c r="C57" s="16">
        <v>200</v>
      </c>
      <c r="D57" s="21">
        <v>0</v>
      </c>
      <c r="E57" s="21">
        <v>0</v>
      </c>
      <c r="F57" s="21">
        <v>19</v>
      </c>
      <c r="G57" s="22">
        <v>75</v>
      </c>
      <c r="H57" s="30" t="s">
        <v>78</v>
      </c>
    </row>
    <row r="58" spans="1:14" ht="14.1" customHeight="1">
      <c r="A58" s="232"/>
      <c r="B58" s="8" t="s">
        <v>26</v>
      </c>
      <c r="C58" s="16">
        <v>30</v>
      </c>
      <c r="D58" s="21">
        <v>1.98</v>
      </c>
      <c r="E58" s="21">
        <v>0.27</v>
      </c>
      <c r="F58" s="21">
        <v>11.4</v>
      </c>
      <c r="G58" s="22">
        <v>59.7</v>
      </c>
      <c r="H58" s="29"/>
    </row>
    <row r="59" spans="1:14" ht="14.1" customHeight="1">
      <c r="A59" s="233"/>
      <c r="B59" s="8" t="s">
        <v>27</v>
      </c>
      <c r="C59" s="16">
        <v>30</v>
      </c>
      <c r="D59" s="21">
        <v>1.98</v>
      </c>
      <c r="E59" s="21">
        <v>0.36</v>
      </c>
      <c r="F59" s="21">
        <v>10.02</v>
      </c>
      <c r="G59" s="22">
        <v>52.2</v>
      </c>
      <c r="H59" s="29"/>
    </row>
    <row r="60" spans="1:14" s="4" customFormat="1" ht="14.1" customHeight="1">
      <c r="A60" s="210" t="s">
        <v>28</v>
      </c>
      <c r="B60" s="211"/>
      <c r="C60" s="9">
        <f>SUM(C53:C59)</f>
        <v>720</v>
      </c>
      <c r="D60" s="31">
        <f t="shared" ref="D60:G60" si="8">SUM(D53:D59)</f>
        <v>24.61</v>
      </c>
      <c r="E60" s="31">
        <f t="shared" si="8"/>
        <v>25.65</v>
      </c>
      <c r="F60" s="31">
        <f t="shared" si="8"/>
        <v>104.22</v>
      </c>
      <c r="G60" s="31">
        <f t="shared" si="8"/>
        <v>751.67000000000007</v>
      </c>
      <c r="H60" s="32"/>
    </row>
    <row r="61" spans="1:14" ht="14.1" customHeight="1">
      <c r="A61" s="215" t="s">
        <v>29</v>
      </c>
      <c r="B61" s="8" t="s">
        <v>66</v>
      </c>
      <c r="C61" s="16">
        <v>200</v>
      </c>
      <c r="D61" s="21">
        <v>4.5</v>
      </c>
      <c r="E61" s="21">
        <v>5</v>
      </c>
      <c r="F61" s="21">
        <v>15.6</v>
      </c>
      <c r="G61" s="22">
        <v>158</v>
      </c>
      <c r="H61" s="30"/>
    </row>
    <row r="62" spans="1:14" ht="14.1" customHeight="1">
      <c r="A62" s="215"/>
      <c r="B62" s="8" t="s">
        <v>68</v>
      </c>
      <c r="C62" s="16">
        <v>100</v>
      </c>
      <c r="D62" s="21">
        <v>5.76</v>
      </c>
      <c r="E62" s="21">
        <v>4.7300000000000004</v>
      </c>
      <c r="F62" s="21">
        <v>28.95</v>
      </c>
      <c r="G62" s="22">
        <v>175.13</v>
      </c>
      <c r="H62" s="30" t="s">
        <v>67</v>
      </c>
    </row>
    <row r="63" spans="1:14" s="4" customFormat="1" ht="14.1" customHeight="1">
      <c r="A63" s="210" t="s">
        <v>34</v>
      </c>
      <c r="B63" s="211"/>
      <c r="C63" s="9">
        <f>SUM(C61:C62)</f>
        <v>300</v>
      </c>
      <c r="D63" s="9">
        <f t="shared" ref="D63:G63" si="9">SUM(D61:D62)</f>
        <v>10.26</v>
      </c>
      <c r="E63" s="9">
        <f t="shared" si="9"/>
        <v>9.73</v>
      </c>
      <c r="F63" s="9">
        <f t="shared" si="9"/>
        <v>44.55</v>
      </c>
      <c r="G63" s="9">
        <f t="shared" si="9"/>
        <v>333.13</v>
      </c>
      <c r="H63" s="61"/>
    </row>
    <row r="64" spans="1:14" s="4" customFormat="1" ht="14.1" customHeight="1" thickBot="1">
      <c r="A64" s="220" t="s">
        <v>35</v>
      </c>
      <c r="B64" s="221"/>
      <c r="C64" s="10">
        <f>C63+C60+C52</f>
        <v>1520</v>
      </c>
      <c r="D64" s="34">
        <f t="shared" ref="D64:G64" si="10">D63+D60+D52</f>
        <v>52.98</v>
      </c>
      <c r="E64" s="34">
        <f t="shared" si="10"/>
        <v>51.699999999999996</v>
      </c>
      <c r="F64" s="34">
        <f t="shared" si="10"/>
        <v>229.09999999999997</v>
      </c>
      <c r="G64" s="34">
        <f t="shared" si="10"/>
        <v>1645.8300000000002</v>
      </c>
      <c r="H64" s="35"/>
    </row>
    <row r="65" spans="1:8" s="4" customFormat="1" ht="14.1" customHeight="1">
      <c r="A65" s="222" t="s">
        <v>59</v>
      </c>
      <c r="B65" s="223"/>
      <c r="C65" s="223"/>
      <c r="D65" s="223"/>
      <c r="E65" s="223"/>
      <c r="F65" s="223"/>
      <c r="G65" s="223"/>
      <c r="H65" s="224"/>
    </row>
    <row r="66" spans="1:8" ht="14.1" customHeight="1">
      <c r="A66" s="215" t="s">
        <v>11</v>
      </c>
      <c r="B66" s="108" t="s">
        <v>165</v>
      </c>
      <c r="C66" s="109">
        <v>60</v>
      </c>
      <c r="D66" s="65">
        <v>0.7</v>
      </c>
      <c r="E66" s="65">
        <v>0.06</v>
      </c>
      <c r="F66" s="65">
        <v>3.4</v>
      </c>
      <c r="G66" s="65">
        <v>17</v>
      </c>
      <c r="H66" s="112"/>
    </row>
    <row r="67" spans="1:8" ht="14.1" customHeight="1">
      <c r="A67" s="215"/>
      <c r="B67" s="108" t="s">
        <v>126</v>
      </c>
      <c r="C67" s="109">
        <v>60</v>
      </c>
      <c r="D67" s="109">
        <v>0.86</v>
      </c>
      <c r="E67" s="109">
        <v>0.5</v>
      </c>
      <c r="F67" s="109">
        <v>1.7</v>
      </c>
      <c r="G67" s="109">
        <v>45.59</v>
      </c>
      <c r="H67" s="112"/>
    </row>
    <row r="68" spans="1:8" ht="14.1" customHeight="1">
      <c r="A68" s="215"/>
      <c r="B68" s="108" t="s">
        <v>168</v>
      </c>
      <c r="C68" s="109">
        <v>90</v>
      </c>
      <c r="D68" s="65">
        <v>8</v>
      </c>
      <c r="E68" s="65">
        <v>8.5399999999999991</v>
      </c>
      <c r="F68" s="65">
        <v>8.52</v>
      </c>
      <c r="G68" s="109">
        <v>163.37</v>
      </c>
      <c r="H68" s="112" t="s">
        <v>169</v>
      </c>
    </row>
    <row r="69" spans="1:8" ht="14.1" customHeight="1">
      <c r="A69" s="215"/>
      <c r="B69" s="108" t="s">
        <v>24</v>
      </c>
      <c r="C69" s="109">
        <v>150</v>
      </c>
      <c r="D69" s="65">
        <v>7.64</v>
      </c>
      <c r="E69" s="65">
        <v>7.91</v>
      </c>
      <c r="F69" s="65">
        <v>38.85</v>
      </c>
      <c r="G69" s="109">
        <v>225.67</v>
      </c>
      <c r="H69" s="112">
        <v>237</v>
      </c>
    </row>
    <row r="70" spans="1:8" ht="14.1" customHeight="1">
      <c r="A70" s="215"/>
      <c r="B70" s="108" t="s">
        <v>105</v>
      </c>
      <c r="C70" s="109">
        <v>15</v>
      </c>
      <c r="D70" s="65">
        <v>0.26</v>
      </c>
      <c r="E70" s="65">
        <v>1.03</v>
      </c>
      <c r="F70" s="65">
        <v>0.84</v>
      </c>
      <c r="G70" s="109">
        <v>13.9</v>
      </c>
      <c r="H70" s="112">
        <v>354</v>
      </c>
    </row>
    <row r="71" spans="1:8" ht="14.1" customHeight="1">
      <c r="A71" s="215"/>
      <c r="B71" s="108" t="s">
        <v>26</v>
      </c>
      <c r="C71" s="109">
        <v>30</v>
      </c>
      <c r="D71" s="65">
        <v>1.98</v>
      </c>
      <c r="E71" s="65">
        <v>0.27</v>
      </c>
      <c r="F71" s="65">
        <v>11.4</v>
      </c>
      <c r="G71" s="109">
        <v>59.7</v>
      </c>
      <c r="H71" s="112"/>
    </row>
    <row r="72" spans="1:8" ht="14.1" customHeight="1">
      <c r="A72" s="215"/>
      <c r="B72" s="108" t="s">
        <v>61</v>
      </c>
      <c r="C72" s="109">
        <v>200</v>
      </c>
      <c r="D72" s="65">
        <v>0.24</v>
      </c>
      <c r="E72" s="65">
        <v>0</v>
      </c>
      <c r="F72" s="65">
        <v>7.14</v>
      </c>
      <c r="G72" s="109">
        <v>29.8</v>
      </c>
      <c r="H72" s="112">
        <v>144</v>
      </c>
    </row>
    <row r="73" spans="1:8" s="4" customFormat="1" ht="14.1" customHeight="1">
      <c r="A73" s="210" t="s">
        <v>16</v>
      </c>
      <c r="B73" s="211"/>
      <c r="C73" s="9">
        <f>SUM(C66:C72)-C67</f>
        <v>545</v>
      </c>
      <c r="D73" s="9">
        <f t="shared" ref="D73:G73" si="11">SUM(D66:D72)-D67</f>
        <v>18.82</v>
      </c>
      <c r="E73" s="9">
        <f t="shared" si="11"/>
        <v>17.809999999999999</v>
      </c>
      <c r="F73" s="9">
        <f t="shared" si="11"/>
        <v>70.150000000000006</v>
      </c>
      <c r="G73" s="9">
        <f t="shared" si="11"/>
        <v>509.43999999999994</v>
      </c>
      <c r="H73" s="61"/>
    </row>
    <row r="74" spans="1:8" ht="14.1" customHeight="1">
      <c r="A74" s="237" t="s">
        <v>17</v>
      </c>
      <c r="B74" s="8" t="s">
        <v>64</v>
      </c>
      <c r="C74" s="16">
        <v>200</v>
      </c>
      <c r="D74" s="21">
        <v>1.84</v>
      </c>
      <c r="E74" s="21">
        <v>4.4000000000000004</v>
      </c>
      <c r="F74" s="21">
        <v>22.1</v>
      </c>
      <c r="G74" s="22">
        <v>129.36000000000001</v>
      </c>
      <c r="H74" s="30" t="s">
        <v>63</v>
      </c>
    </row>
    <row r="75" spans="1:8" ht="14.1" customHeight="1">
      <c r="A75" s="238"/>
      <c r="B75" s="8" t="s">
        <v>65</v>
      </c>
      <c r="C75" s="16">
        <v>240</v>
      </c>
      <c r="D75" s="21">
        <v>18.059999999999999</v>
      </c>
      <c r="E75" s="21">
        <v>19.489999999999998</v>
      </c>
      <c r="F75" s="21">
        <v>52.79</v>
      </c>
      <c r="G75" s="22">
        <v>423.23</v>
      </c>
      <c r="H75" s="29">
        <v>407</v>
      </c>
    </row>
    <row r="76" spans="1:8" ht="14.1" customHeight="1">
      <c r="A76" s="238"/>
      <c r="B76" s="8" t="s">
        <v>31</v>
      </c>
      <c r="C76" s="16">
        <v>200</v>
      </c>
      <c r="D76" s="21">
        <v>0.24</v>
      </c>
      <c r="E76" s="21">
        <v>0.06</v>
      </c>
      <c r="F76" s="21">
        <v>10.16</v>
      </c>
      <c r="G76" s="22">
        <v>42.14</v>
      </c>
      <c r="H76" s="30" t="s">
        <v>30</v>
      </c>
    </row>
    <row r="77" spans="1:8" ht="14.1" customHeight="1">
      <c r="A77" s="238"/>
      <c r="B77" s="8" t="s">
        <v>26</v>
      </c>
      <c r="C77" s="16">
        <v>30</v>
      </c>
      <c r="D77" s="21">
        <v>1.98</v>
      </c>
      <c r="E77" s="21">
        <v>0.27</v>
      </c>
      <c r="F77" s="21">
        <v>11.4</v>
      </c>
      <c r="G77" s="22">
        <v>59.7</v>
      </c>
      <c r="H77" s="29"/>
    </row>
    <row r="78" spans="1:8" ht="14.1" customHeight="1">
      <c r="A78" s="239"/>
      <c r="B78" s="8" t="s">
        <v>27</v>
      </c>
      <c r="C78" s="16">
        <v>30</v>
      </c>
      <c r="D78" s="21">
        <v>1.98</v>
      </c>
      <c r="E78" s="21">
        <v>0.36</v>
      </c>
      <c r="F78" s="21">
        <v>10.02</v>
      </c>
      <c r="G78" s="22">
        <v>52.2</v>
      </c>
      <c r="H78" s="29"/>
    </row>
    <row r="79" spans="1:8" s="4" customFormat="1" ht="14.1" customHeight="1">
      <c r="A79" s="210" t="s">
        <v>28</v>
      </c>
      <c r="B79" s="211"/>
      <c r="C79" s="9">
        <f>SUM(C74:C78)</f>
        <v>700</v>
      </c>
      <c r="D79" s="31">
        <f t="shared" ref="D79:G79" si="12">SUM(D74:D78)</f>
        <v>24.099999999999998</v>
      </c>
      <c r="E79" s="31">
        <f t="shared" si="12"/>
        <v>24.58</v>
      </c>
      <c r="F79" s="31">
        <f t="shared" si="12"/>
        <v>106.47</v>
      </c>
      <c r="G79" s="31">
        <f t="shared" si="12"/>
        <v>706.63000000000011</v>
      </c>
      <c r="H79" s="32"/>
    </row>
    <row r="80" spans="1:8" ht="14.1" customHeight="1">
      <c r="A80" s="215" t="s">
        <v>29</v>
      </c>
      <c r="B80" s="8" t="s">
        <v>56</v>
      </c>
      <c r="C80" s="16">
        <v>200</v>
      </c>
      <c r="D80" s="21">
        <v>0.2</v>
      </c>
      <c r="E80" s="21">
        <v>0.2</v>
      </c>
      <c r="F80" s="21">
        <v>12.8</v>
      </c>
      <c r="G80" s="22">
        <v>100</v>
      </c>
      <c r="H80" s="30"/>
    </row>
    <row r="81" spans="1:14" ht="14.1" customHeight="1">
      <c r="A81" s="215"/>
      <c r="B81" s="8" t="s">
        <v>58</v>
      </c>
      <c r="C81" s="16">
        <v>100</v>
      </c>
      <c r="D81" s="21">
        <v>9.4700000000000006</v>
      </c>
      <c r="E81" s="21">
        <v>10.28</v>
      </c>
      <c r="F81" s="21">
        <v>35.159999999999997</v>
      </c>
      <c r="G81" s="22">
        <v>225.64</v>
      </c>
      <c r="H81" s="30" t="s">
        <v>57</v>
      </c>
    </row>
    <row r="82" spans="1:14" s="4" customFormat="1" ht="14.1" customHeight="1">
      <c r="A82" s="210" t="s">
        <v>34</v>
      </c>
      <c r="B82" s="211"/>
      <c r="C82" s="9">
        <f>SUM(C80:C81)</f>
        <v>300</v>
      </c>
      <c r="D82" s="9">
        <f t="shared" ref="D82:G82" si="13">SUM(D80:D81)</f>
        <v>9.67</v>
      </c>
      <c r="E82" s="9">
        <f t="shared" si="13"/>
        <v>10.479999999999999</v>
      </c>
      <c r="F82" s="9">
        <f t="shared" si="13"/>
        <v>47.959999999999994</v>
      </c>
      <c r="G82" s="9">
        <f t="shared" si="13"/>
        <v>325.64</v>
      </c>
      <c r="H82" s="61"/>
    </row>
    <row r="83" spans="1:14" s="4" customFormat="1" ht="14.1" customHeight="1" thickBot="1">
      <c r="A83" s="220" t="s">
        <v>35</v>
      </c>
      <c r="B83" s="221"/>
      <c r="C83" s="10">
        <f>C82+C79+C73</f>
        <v>1545</v>
      </c>
      <c r="D83" s="10">
        <f t="shared" ref="D83:G83" si="14">D82+D79+D73</f>
        <v>52.589999999999996</v>
      </c>
      <c r="E83" s="10">
        <f t="shared" si="14"/>
        <v>52.86999999999999</v>
      </c>
      <c r="F83" s="10">
        <f t="shared" si="14"/>
        <v>224.58</v>
      </c>
      <c r="G83" s="10">
        <f t="shared" si="14"/>
        <v>1541.71</v>
      </c>
      <c r="H83" s="62"/>
    </row>
    <row r="84" spans="1:14" s="4" customFormat="1" ht="14.1" customHeight="1">
      <c r="A84" s="222" t="s">
        <v>69</v>
      </c>
      <c r="B84" s="223"/>
      <c r="C84" s="223"/>
      <c r="D84" s="223"/>
      <c r="E84" s="223"/>
      <c r="F84" s="223"/>
      <c r="G84" s="223"/>
      <c r="H84" s="224"/>
    </row>
    <row r="85" spans="1:14" ht="14.1" customHeight="1">
      <c r="A85" s="215" t="s">
        <v>11</v>
      </c>
      <c r="B85" s="8" t="s">
        <v>70</v>
      </c>
      <c r="C85" s="16">
        <v>200</v>
      </c>
      <c r="D85" s="21">
        <v>17.7</v>
      </c>
      <c r="E85" s="21">
        <v>18.3</v>
      </c>
      <c r="F85" s="21">
        <v>50.68</v>
      </c>
      <c r="G85" s="22">
        <v>395.78</v>
      </c>
      <c r="H85" s="29">
        <v>296</v>
      </c>
    </row>
    <row r="86" spans="1:14" ht="14.1" customHeight="1">
      <c r="A86" s="215"/>
      <c r="B86" s="8" t="s">
        <v>123</v>
      </c>
      <c r="C86" s="16">
        <v>100</v>
      </c>
      <c r="D86" s="21">
        <v>0.4</v>
      </c>
      <c r="E86" s="21">
        <v>0.4</v>
      </c>
      <c r="F86" s="21">
        <v>9.8000000000000007</v>
      </c>
      <c r="G86" s="22">
        <v>47</v>
      </c>
      <c r="H86" s="29"/>
    </row>
    <row r="87" spans="1:14" ht="14.1" customHeight="1">
      <c r="A87" s="215"/>
      <c r="B87" s="8" t="s">
        <v>72</v>
      </c>
      <c r="C87" s="16">
        <v>200</v>
      </c>
      <c r="D87" s="21">
        <v>0.26</v>
      </c>
      <c r="E87" s="21">
        <v>0.02</v>
      </c>
      <c r="F87" s="21">
        <v>8.06</v>
      </c>
      <c r="G87" s="22">
        <v>33.22</v>
      </c>
      <c r="H87" s="30" t="s">
        <v>71</v>
      </c>
    </row>
    <row r="88" spans="1:14" s="4" customFormat="1" ht="14.1" customHeight="1">
      <c r="A88" s="210" t="s">
        <v>16</v>
      </c>
      <c r="B88" s="211"/>
      <c r="C88" s="9">
        <f>SUM(C85:C87)</f>
        <v>500</v>
      </c>
      <c r="D88" s="31">
        <f t="shared" ref="D88:G88" si="15">SUM(D85:D87)</f>
        <v>18.36</v>
      </c>
      <c r="E88" s="31">
        <f t="shared" si="15"/>
        <v>18.72</v>
      </c>
      <c r="F88" s="31">
        <f t="shared" si="15"/>
        <v>68.540000000000006</v>
      </c>
      <c r="G88" s="31">
        <f t="shared" si="15"/>
        <v>476</v>
      </c>
      <c r="H88" s="32"/>
    </row>
    <row r="89" spans="1:14" ht="14.1" customHeight="1">
      <c r="A89" s="237" t="s">
        <v>17</v>
      </c>
      <c r="B89" s="8" t="s">
        <v>125</v>
      </c>
      <c r="C89" s="16">
        <v>200</v>
      </c>
      <c r="D89" s="21">
        <v>3.24</v>
      </c>
      <c r="E89" s="21">
        <v>5.22</v>
      </c>
      <c r="F89" s="21">
        <v>8.4</v>
      </c>
      <c r="G89" s="22">
        <v>85.26</v>
      </c>
      <c r="H89" s="30" t="s">
        <v>98</v>
      </c>
      <c r="I89" s="17"/>
      <c r="J89" s="18"/>
      <c r="K89" s="18"/>
      <c r="L89" s="18"/>
      <c r="M89" s="20"/>
      <c r="N89" s="20"/>
    </row>
    <row r="90" spans="1:14" ht="14.1" customHeight="1">
      <c r="A90" s="238"/>
      <c r="B90" s="8" t="s">
        <v>53</v>
      </c>
      <c r="C90" s="16">
        <v>240</v>
      </c>
      <c r="D90" s="21">
        <v>17.649999999999999</v>
      </c>
      <c r="E90" s="21">
        <v>20.059999999999999</v>
      </c>
      <c r="F90" s="21">
        <v>70.62</v>
      </c>
      <c r="G90" s="22">
        <v>465.5</v>
      </c>
      <c r="H90" s="29">
        <v>265</v>
      </c>
      <c r="I90" s="17"/>
      <c r="J90" s="18"/>
      <c r="K90" s="18"/>
      <c r="L90" s="18"/>
      <c r="M90" s="20"/>
      <c r="N90" s="17"/>
    </row>
    <row r="91" spans="1:14" ht="14.1" customHeight="1">
      <c r="A91" s="238"/>
      <c r="B91" s="8" t="s">
        <v>54</v>
      </c>
      <c r="C91" s="16">
        <v>200</v>
      </c>
      <c r="D91" s="21">
        <v>0.32</v>
      </c>
      <c r="E91" s="21">
        <v>0.14000000000000001</v>
      </c>
      <c r="F91" s="21">
        <v>11.46</v>
      </c>
      <c r="G91" s="22">
        <v>48.32</v>
      </c>
      <c r="H91" s="29">
        <v>519</v>
      </c>
      <c r="I91" s="17"/>
      <c r="J91" s="18"/>
      <c r="K91" s="18"/>
      <c r="L91" s="18"/>
      <c r="M91" s="20"/>
      <c r="N91" s="17"/>
    </row>
    <row r="92" spans="1:14" ht="14.1" customHeight="1">
      <c r="A92" s="238"/>
      <c r="B92" s="8" t="s">
        <v>26</v>
      </c>
      <c r="C92" s="16">
        <v>30</v>
      </c>
      <c r="D92" s="21">
        <v>1.98</v>
      </c>
      <c r="E92" s="21">
        <v>0.27</v>
      </c>
      <c r="F92" s="21">
        <v>11.4</v>
      </c>
      <c r="G92" s="22">
        <v>59.7</v>
      </c>
      <c r="H92" s="29"/>
      <c r="I92" s="17"/>
      <c r="J92" s="18"/>
      <c r="K92" s="18"/>
      <c r="L92" s="18"/>
      <c r="M92" s="20"/>
      <c r="N92" s="17"/>
    </row>
    <row r="93" spans="1:14" ht="14.1" customHeight="1">
      <c r="A93" s="238"/>
      <c r="B93" s="8" t="s">
        <v>27</v>
      </c>
      <c r="C93" s="16">
        <v>30</v>
      </c>
      <c r="D93" s="21">
        <v>1.98</v>
      </c>
      <c r="E93" s="21">
        <v>0.36</v>
      </c>
      <c r="F93" s="21">
        <v>10.02</v>
      </c>
      <c r="G93" s="22">
        <v>52.2</v>
      </c>
      <c r="H93" s="29"/>
      <c r="I93" s="17"/>
      <c r="J93" s="18"/>
      <c r="K93" s="18"/>
      <c r="L93" s="18"/>
      <c r="M93" s="20"/>
      <c r="N93" s="17"/>
    </row>
    <row r="94" spans="1:14" s="4" customFormat="1" ht="14.1" customHeight="1">
      <c r="A94" s="210" t="s">
        <v>28</v>
      </c>
      <c r="B94" s="211"/>
      <c r="C94" s="9">
        <f>SUM(C89:C93)</f>
        <v>700</v>
      </c>
      <c r="D94" s="33">
        <f>SUM(D89:D93)</f>
        <v>25.17</v>
      </c>
      <c r="E94" s="31">
        <f>SUM(E89:E93)</f>
        <v>26.049999999999997</v>
      </c>
      <c r="F94" s="31">
        <f>SUM(F89:F93)</f>
        <v>111.90000000000002</v>
      </c>
      <c r="G94" s="31">
        <f>SUM(G89:G93)</f>
        <v>710.98000000000013</v>
      </c>
      <c r="H94" s="32"/>
    </row>
    <row r="95" spans="1:14" ht="14.1" customHeight="1">
      <c r="A95" s="215" t="s">
        <v>29</v>
      </c>
      <c r="B95" s="8" t="s">
        <v>80</v>
      </c>
      <c r="C95" s="16">
        <v>200</v>
      </c>
      <c r="D95" s="21">
        <v>0</v>
      </c>
      <c r="E95" s="21">
        <v>0</v>
      </c>
      <c r="F95" s="21">
        <v>6.98</v>
      </c>
      <c r="G95" s="22">
        <v>26.54</v>
      </c>
      <c r="H95" s="29">
        <v>503</v>
      </c>
    </row>
    <row r="96" spans="1:14" ht="14.1" customHeight="1">
      <c r="A96" s="215"/>
      <c r="B96" s="8" t="s">
        <v>82</v>
      </c>
      <c r="C96" s="16">
        <v>100</v>
      </c>
      <c r="D96" s="21">
        <v>9.6199999999999992</v>
      </c>
      <c r="E96" s="21">
        <v>10.4</v>
      </c>
      <c r="F96" s="21">
        <v>32.700000000000003</v>
      </c>
      <c r="G96" s="22">
        <v>251.6</v>
      </c>
      <c r="H96" s="30" t="s">
        <v>81</v>
      </c>
    </row>
    <row r="97" spans="1:8" s="4" customFormat="1" ht="14.1" customHeight="1">
      <c r="A97" s="210" t="s">
        <v>34</v>
      </c>
      <c r="B97" s="211"/>
      <c r="C97" s="9">
        <f>SUM(C95:C96)</f>
        <v>300</v>
      </c>
      <c r="D97" s="31">
        <f t="shared" ref="D97:G97" si="16">SUM(D95:D96)</f>
        <v>9.6199999999999992</v>
      </c>
      <c r="E97" s="31">
        <f t="shared" si="16"/>
        <v>10.4</v>
      </c>
      <c r="F97" s="31">
        <f t="shared" si="16"/>
        <v>39.680000000000007</v>
      </c>
      <c r="G97" s="31">
        <f t="shared" si="16"/>
        <v>278.14</v>
      </c>
      <c r="H97" s="32"/>
    </row>
    <row r="98" spans="1:8" s="4" customFormat="1" ht="14.1" customHeight="1" thickBot="1">
      <c r="A98" s="220" t="s">
        <v>35</v>
      </c>
      <c r="B98" s="221"/>
      <c r="C98" s="10">
        <f>C97+C94+C88</f>
        <v>1500</v>
      </c>
      <c r="D98" s="34">
        <f>D97+D94+D88</f>
        <v>53.15</v>
      </c>
      <c r="E98" s="34">
        <f>E97+E94+E88</f>
        <v>55.169999999999995</v>
      </c>
      <c r="F98" s="34">
        <f>F97+F94+F88</f>
        <v>220.12000000000006</v>
      </c>
      <c r="G98" s="34">
        <f>G97+G94+G88</f>
        <v>1465.1200000000001</v>
      </c>
      <c r="H98" s="35"/>
    </row>
    <row r="99" spans="1:8" s="4" customFormat="1" ht="14.1" customHeight="1">
      <c r="A99" s="222" t="s">
        <v>83</v>
      </c>
      <c r="B99" s="223"/>
      <c r="C99" s="223"/>
      <c r="D99" s="223"/>
      <c r="E99" s="223"/>
      <c r="F99" s="223"/>
      <c r="G99" s="223"/>
      <c r="H99" s="224"/>
    </row>
    <row r="100" spans="1:8" ht="14.1" customHeight="1">
      <c r="A100" s="215" t="s">
        <v>11</v>
      </c>
      <c r="B100" s="8" t="s">
        <v>84</v>
      </c>
      <c r="C100" s="16">
        <v>200</v>
      </c>
      <c r="D100" s="21">
        <v>5.64</v>
      </c>
      <c r="E100" s="21">
        <v>7.16</v>
      </c>
      <c r="F100" s="21">
        <v>33.42</v>
      </c>
      <c r="G100" s="22">
        <v>220.62</v>
      </c>
      <c r="H100" s="29">
        <v>268</v>
      </c>
    </row>
    <row r="101" spans="1:8" ht="14.1" customHeight="1">
      <c r="A101" s="215"/>
      <c r="B101" s="8" t="s">
        <v>86</v>
      </c>
      <c r="C101" s="16">
        <v>100</v>
      </c>
      <c r="D101" s="21">
        <v>11.9</v>
      </c>
      <c r="E101" s="21">
        <v>10.59</v>
      </c>
      <c r="F101" s="21">
        <v>31.07</v>
      </c>
      <c r="G101" s="22">
        <v>235.13</v>
      </c>
      <c r="H101" s="30" t="s">
        <v>85</v>
      </c>
    </row>
    <row r="102" spans="1:8" ht="14.1" customHeight="1">
      <c r="A102" s="215"/>
      <c r="B102" s="8" t="s">
        <v>52</v>
      </c>
      <c r="C102" s="16">
        <v>200</v>
      </c>
      <c r="D102" s="21">
        <v>0.2</v>
      </c>
      <c r="E102" s="21">
        <v>0</v>
      </c>
      <c r="F102" s="21">
        <v>7.02</v>
      </c>
      <c r="G102" s="22">
        <v>28.46</v>
      </c>
      <c r="H102" s="29">
        <v>493</v>
      </c>
    </row>
    <row r="103" spans="1:8" s="4" customFormat="1" ht="14.1" customHeight="1">
      <c r="A103" s="210" t="s">
        <v>16</v>
      </c>
      <c r="B103" s="211"/>
      <c r="C103" s="9">
        <f>SUM(C100:C102)</f>
        <v>500</v>
      </c>
      <c r="D103" s="9">
        <f t="shared" ref="D103:G103" si="17">SUM(D100:D102)</f>
        <v>17.739999999999998</v>
      </c>
      <c r="E103" s="9">
        <f t="shared" si="17"/>
        <v>17.75</v>
      </c>
      <c r="F103" s="9">
        <f t="shared" si="17"/>
        <v>71.510000000000005</v>
      </c>
      <c r="G103" s="9">
        <f t="shared" si="17"/>
        <v>484.21</v>
      </c>
      <c r="H103" s="61"/>
    </row>
    <row r="104" spans="1:8" ht="14.1" customHeight="1">
      <c r="A104" s="237" t="s">
        <v>17</v>
      </c>
      <c r="B104" s="43" t="s">
        <v>88</v>
      </c>
      <c r="C104" s="44">
        <v>200</v>
      </c>
      <c r="D104" s="45">
        <v>2.2200000000000002</v>
      </c>
      <c r="E104" s="45">
        <v>3.5</v>
      </c>
      <c r="F104" s="45">
        <v>8.9</v>
      </c>
      <c r="G104" s="44">
        <v>76.2</v>
      </c>
      <c r="H104" s="46" t="s">
        <v>87</v>
      </c>
    </row>
    <row r="105" spans="1:8" ht="14.1" customHeight="1">
      <c r="A105" s="238"/>
      <c r="B105" s="43" t="s">
        <v>127</v>
      </c>
      <c r="C105" s="44">
        <v>90</v>
      </c>
      <c r="D105" s="45">
        <v>13.03</v>
      </c>
      <c r="E105" s="45">
        <v>12.65</v>
      </c>
      <c r="F105" s="45">
        <v>24.1</v>
      </c>
      <c r="G105" s="44">
        <v>245.6</v>
      </c>
      <c r="H105" s="46" t="s">
        <v>94</v>
      </c>
    </row>
    <row r="106" spans="1:8" ht="14.1" customHeight="1">
      <c r="A106" s="238"/>
      <c r="B106" s="43" t="s">
        <v>179</v>
      </c>
      <c r="C106" s="44">
        <v>150</v>
      </c>
      <c r="D106" s="45">
        <v>5.65</v>
      </c>
      <c r="E106" s="45">
        <v>8.5</v>
      </c>
      <c r="F106" s="45">
        <v>38.6</v>
      </c>
      <c r="G106" s="44">
        <v>235.6</v>
      </c>
      <c r="H106" s="46">
        <v>291</v>
      </c>
    </row>
    <row r="107" spans="1:8" ht="14.1" customHeight="1">
      <c r="A107" s="238"/>
      <c r="B107" s="43" t="s">
        <v>31</v>
      </c>
      <c r="C107" s="44">
        <v>200</v>
      </c>
      <c r="D107" s="45">
        <v>0.24</v>
      </c>
      <c r="E107" s="45">
        <v>0.06</v>
      </c>
      <c r="F107" s="45">
        <v>10.16</v>
      </c>
      <c r="G107" s="44">
        <v>42.14</v>
      </c>
      <c r="H107" s="46" t="s">
        <v>30</v>
      </c>
    </row>
    <row r="108" spans="1:8" ht="14.1" customHeight="1">
      <c r="A108" s="238"/>
      <c r="B108" s="43" t="s">
        <v>26</v>
      </c>
      <c r="C108" s="44">
        <v>30</v>
      </c>
      <c r="D108" s="45">
        <v>1.98</v>
      </c>
      <c r="E108" s="45">
        <v>0.27</v>
      </c>
      <c r="F108" s="45">
        <v>11.4</v>
      </c>
      <c r="G108" s="44">
        <v>59.7</v>
      </c>
      <c r="H108" s="46"/>
    </row>
    <row r="109" spans="1:8" ht="14.1" customHeight="1">
      <c r="A109" s="239"/>
      <c r="B109" s="43" t="s">
        <v>27</v>
      </c>
      <c r="C109" s="44">
        <v>30</v>
      </c>
      <c r="D109" s="45">
        <v>1.98</v>
      </c>
      <c r="E109" s="45">
        <v>0.36</v>
      </c>
      <c r="F109" s="45">
        <v>10.02</v>
      </c>
      <c r="G109" s="44">
        <v>52.2</v>
      </c>
      <c r="H109" s="46"/>
    </row>
    <row r="110" spans="1:8" s="4" customFormat="1" ht="14.1" customHeight="1">
      <c r="A110" s="210" t="s">
        <v>28</v>
      </c>
      <c r="B110" s="211"/>
      <c r="C110" s="9">
        <f>SUM(C104:C109)</f>
        <v>700</v>
      </c>
      <c r="D110" s="9">
        <f t="shared" ref="D110:G110" si="18">SUM(D104:D109)</f>
        <v>25.099999999999998</v>
      </c>
      <c r="E110" s="9">
        <f t="shared" si="18"/>
        <v>25.339999999999996</v>
      </c>
      <c r="F110" s="9">
        <f t="shared" si="18"/>
        <v>103.17999999999999</v>
      </c>
      <c r="G110" s="9">
        <f t="shared" si="18"/>
        <v>711.44</v>
      </c>
      <c r="H110" s="61"/>
    </row>
    <row r="111" spans="1:8" ht="14.1" customHeight="1">
      <c r="A111" s="215" t="s">
        <v>29</v>
      </c>
      <c r="B111" s="8" t="s">
        <v>89</v>
      </c>
      <c r="C111" s="16">
        <v>100</v>
      </c>
      <c r="D111" s="21">
        <v>10.220000000000001</v>
      </c>
      <c r="E111" s="21">
        <v>9.67</v>
      </c>
      <c r="F111" s="21">
        <v>24.27</v>
      </c>
      <c r="G111" s="22">
        <v>250.3</v>
      </c>
      <c r="H111" s="29">
        <v>555</v>
      </c>
    </row>
    <row r="112" spans="1:8" ht="14.1" customHeight="1">
      <c r="A112" s="215"/>
      <c r="B112" s="8" t="s">
        <v>46</v>
      </c>
      <c r="C112" s="16">
        <v>200</v>
      </c>
      <c r="D112" s="21">
        <v>0</v>
      </c>
      <c r="E112" s="21">
        <v>0</v>
      </c>
      <c r="F112" s="21">
        <v>15</v>
      </c>
      <c r="G112" s="22">
        <v>95</v>
      </c>
      <c r="H112" s="29">
        <v>614</v>
      </c>
    </row>
    <row r="113" spans="1:9" s="4" customFormat="1" ht="14.1" customHeight="1">
      <c r="A113" s="210" t="s">
        <v>34</v>
      </c>
      <c r="B113" s="211"/>
      <c r="C113" s="9">
        <f>SUM(C111:C112)</f>
        <v>300</v>
      </c>
      <c r="D113" s="31">
        <f t="shared" ref="D113:G113" si="19">SUM(D111:D112)</f>
        <v>10.220000000000001</v>
      </c>
      <c r="E113" s="31">
        <f t="shared" si="19"/>
        <v>9.67</v>
      </c>
      <c r="F113" s="31">
        <f t="shared" si="19"/>
        <v>39.269999999999996</v>
      </c>
      <c r="G113" s="31">
        <f t="shared" si="19"/>
        <v>345.3</v>
      </c>
      <c r="H113" s="32"/>
    </row>
    <row r="114" spans="1:9" s="4" customFormat="1" ht="14.1" customHeight="1" thickBot="1">
      <c r="A114" s="220" t="s">
        <v>35</v>
      </c>
      <c r="B114" s="221"/>
      <c r="C114" s="10">
        <v>1560</v>
      </c>
      <c r="D114" s="36">
        <v>46.199999999999996</v>
      </c>
      <c r="E114" s="36">
        <v>29.099999999999994</v>
      </c>
      <c r="F114" s="36">
        <v>233.57000000000005</v>
      </c>
      <c r="G114" s="34">
        <v>1384.64</v>
      </c>
      <c r="H114" s="35"/>
    </row>
    <row r="115" spans="1:9" s="4" customFormat="1" ht="14.1" customHeight="1">
      <c r="A115" s="222" t="s">
        <v>90</v>
      </c>
      <c r="B115" s="223"/>
      <c r="C115" s="223"/>
      <c r="D115" s="223"/>
      <c r="E115" s="223"/>
      <c r="F115" s="223"/>
      <c r="G115" s="223"/>
      <c r="H115" s="224"/>
    </row>
    <row r="116" spans="1:9" ht="14.1" customHeight="1">
      <c r="A116" s="240" t="s">
        <v>11</v>
      </c>
      <c r="B116" s="108" t="s">
        <v>91</v>
      </c>
      <c r="C116" s="109">
        <v>160</v>
      </c>
      <c r="D116" s="65">
        <v>10.4</v>
      </c>
      <c r="E116" s="65">
        <v>11.3</v>
      </c>
      <c r="F116" s="65">
        <v>14.46</v>
      </c>
      <c r="G116" s="110">
        <v>230.32</v>
      </c>
      <c r="H116" s="175">
        <v>302</v>
      </c>
      <c r="I116" s="93"/>
    </row>
    <row r="117" spans="1:9" ht="14.1" customHeight="1">
      <c r="A117" s="240"/>
      <c r="B117" s="105" t="s">
        <v>60</v>
      </c>
      <c r="C117" s="48">
        <v>40</v>
      </c>
      <c r="D117" s="21">
        <v>3</v>
      </c>
      <c r="E117" s="21">
        <v>1</v>
      </c>
      <c r="F117" s="21">
        <v>20.8</v>
      </c>
      <c r="G117" s="22">
        <v>108</v>
      </c>
      <c r="H117" s="29"/>
      <c r="I117" s="93"/>
    </row>
    <row r="118" spans="1:9" ht="14.1" customHeight="1">
      <c r="A118" s="240"/>
      <c r="B118" s="108" t="s">
        <v>164</v>
      </c>
      <c r="C118" s="109">
        <v>100</v>
      </c>
      <c r="D118" s="65">
        <v>4.74</v>
      </c>
      <c r="E118" s="65">
        <v>5.86</v>
      </c>
      <c r="F118" s="65">
        <v>39.71</v>
      </c>
      <c r="G118" s="110">
        <v>207.85</v>
      </c>
      <c r="H118" s="175">
        <v>579</v>
      </c>
      <c r="I118" s="93"/>
    </row>
    <row r="119" spans="1:9" ht="14.1" customHeight="1">
      <c r="A119" s="240"/>
      <c r="B119" s="105" t="s">
        <v>185</v>
      </c>
      <c r="C119" s="48">
        <v>200</v>
      </c>
      <c r="D119" s="21">
        <v>0.22</v>
      </c>
      <c r="E119" s="21">
        <v>0.06</v>
      </c>
      <c r="F119" s="21">
        <v>7.2</v>
      </c>
      <c r="G119" s="22">
        <v>29.08</v>
      </c>
      <c r="H119" s="29">
        <v>143</v>
      </c>
      <c r="I119" s="93"/>
    </row>
    <row r="120" spans="1:9" s="4" customFormat="1" ht="14.1" customHeight="1">
      <c r="A120" s="241" t="s">
        <v>16</v>
      </c>
      <c r="B120" s="242"/>
      <c r="C120" s="31">
        <f>SUM(C116:C119)</f>
        <v>500</v>
      </c>
      <c r="D120" s="31">
        <f t="shared" ref="D120:G120" si="20">SUM(D116:D119)</f>
        <v>18.36</v>
      </c>
      <c r="E120" s="31">
        <f t="shared" si="20"/>
        <v>18.22</v>
      </c>
      <c r="F120" s="31">
        <f t="shared" si="20"/>
        <v>82.17</v>
      </c>
      <c r="G120" s="31">
        <f t="shared" si="20"/>
        <v>575.25</v>
      </c>
      <c r="H120" s="32"/>
      <c r="I120" s="104"/>
    </row>
    <row r="121" spans="1:9" ht="14.1" customHeight="1">
      <c r="A121" s="237" t="s">
        <v>17</v>
      </c>
      <c r="B121" s="8" t="s">
        <v>154</v>
      </c>
      <c r="C121" s="16">
        <v>200</v>
      </c>
      <c r="D121" s="21">
        <v>1.88</v>
      </c>
      <c r="E121" s="21">
        <v>4.26</v>
      </c>
      <c r="F121" s="21">
        <v>6.44</v>
      </c>
      <c r="G121" s="22">
        <v>99.54</v>
      </c>
      <c r="H121" s="30" t="s">
        <v>92</v>
      </c>
    </row>
    <row r="122" spans="1:9" ht="14.1" customHeight="1">
      <c r="A122" s="238"/>
      <c r="B122" s="8" t="s">
        <v>93</v>
      </c>
      <c r="C122" s="16">
        <v>90</v>
      </c>
      <c r="D122" s="21">
        <v>10.74</v>
      </c>
      <c r="E122" s="21">
        <v>11.3</v>
      </c>
      <c r="F122" s="21">
        <v>22.31</v>
      </c>
      <c r="G122" s="22">
        <v>231.21</v>
      </c>
      <c r="H122" s="29">
        <v>410</v>
      </c>
    </row>
    <row r="123" spans="1:9" ht="14.1" customHeight="1">
      <c r="A123" s="238"/>
      <c r="B123" s="8" t="s">
        <v>23</v>
      </c>
      <c r="C123" s="16">
        <v>20</v>
      </c>
      <c r="D123" s="21">
        <v>0.69</v>
      </c>
      <c r="E123" s="21">
        <v>0.77</v>
      </c>
      <c r="F123" s="21">
        <v>1.64</v>
      </c>
      <c r="G123" s="22">
        <v>16.48</v>
      </c>
      <c r="H123" s="30" t="s">
        <v>22</v>
      </c>
    </row>
    <row r="124" spans="1:9" ht="14.1" customHeight="1">
      <c r="A124" s="238"/>
      <c r="B124" s="8" t="s">
        <v>24</v>
      </c>
      <c r="C124" s="16">
        <v>150</v>
      </c>
      <c r="D124" s="21">
        <v>7.64</v>
      </c>
      <c r="E124" s="21">
        <v>7.91</v>
      </c>
      <c r="F124" s="21">
        <v>38.85</v>
      </c>
      <c r="G124" s="22">
        <v>225.67</v>
      </c>
      <c r="H124" s="29">
        <v>237</v>
      </c>
    </row>
    <row r="125" spans="1:9" ht="14.1" customHeight="1">
      <c r="A125" s="238"/>
      <c r="B125" s="8" t="s">
        <v>54</v>
      </c>
      <c r="C125" s="16">
        <v>200</v>
      </c>
      <c r="D125" s="21">
        <v>0.32</v>
      </c>
      <c r="E125" s="21">
        <v>0.14000000000000001</v>
      </c>
      <c r="F125" s="21">
        <v>11.46</v>
      </c>
      <c r="G125" s="22">
        <v>48.32</v>
      </c>
      <c r="H125" s="29">
        <v>519</v>
      </c>
    </row>
    <row r="126" spans="1:9" ht="14.1" customHeight="1">
      <c r="A126" s="238"/>
      <c r="B126" s="8" t="s">
        <v>26</v>
      </c>
      <c r="C126" s="16">
        <v>30</v>
      </c>
      <c r="D126" s="21">
        <v>1.98</v>
      </c>
      <c r="E126" s="21">
        <v>0.27</v>
      </c>
      <c r="F126" s="21">
        <v>11.4</v>
      </c>
      <c r="G126" s="22">
        <v>59.7</v>
      </c>
      <c r="H126" s="29"/>
    </row>
    <row r="127" spans="1:9" ht="14.1" customHeight="1">
      <c r="A127" s="239"/>
      <c r="B127" s="8" t="s">
        <v>27</v>
      </c>
      <c r="C127" s="16">
        <v>30</v>
      </c>
      <c r="D127" s="21">
        <v>1.98</v>
      </c>
      <c r="E127" s="21">
        <v>0.36</v>
      </c>
      <c r="F127" s="21">
        <v>10.02</v>
      </c>
      <c r="G127" s="22">
        <v>52.2</v>
      </c>
      <c r="H127" s="29"/>
    </row>
    <row r="128" spans="1:9" s="4" customFormat="1" ht="14.1" customHeight="1">
      <c r="A128" s="210" t="s">
        <v>28</v>
      </c>
      <c r="B128" s="211"/>
      <c r="C128" s="9">
        <f>SUM(C121:C127)</f>
        <v>720</v>
      </c>
      <c r="D128" s="9">
        <f t="shared" ref="D128:G128" si="21">SUM(D121:D127)</f>
        <v>25.23</v>
      </c>
      <c r="E128" s="9">
        <f t="shared" si="21"/>
        <v>25.01</v>
      </c>
      <c r="F128" s="9">
        <f t="shared" si="21"/>
        <v>102.12000000000002</v>
      </c>
      <c r="G128" s="9">
        <f t="shared" si="21"/>
        <v>733.12000000000012</v>
      </c>
      <c r="H128" s="61"/>
    </row>
    <row r="129" spans="1:8" ht="14.1" customHeight="1">
      <c r="A129" s="215" t="s">
        <v>29</v>
      </c>
      <c r="B129" s="8" t="s">
        <v>66</v>
      </c>
      <c r="C129" s="16">
        <v>200</v>
      </c>
      <c r="D129" s="21">
        <v>4.5</v>
      </c>
      <c r="E129" s="21">
        <v>5</v>
      </c>
      <c r="F129" s="21">
        <v>15.6</v>
      </c>
      <c r="G129" s="22">
        <v>158</v>
      </c>
      <c r="H129" s="30"/>
    </row>
    <row r="130" spans="1:8" ht="14.1" customHeight="1">
      <c r="A130" s="215"/>
      <c r="B130" s="8" t="s">
        <v>95</v>
      </c>
      <c r="C130" s="16">
        <v>100</v>
      </c>
      <c r="D130" s="21">
        <v>5.68</v>
      </c>
      <c r="E130" s="21">
        <v>5.29</v>
      </c>
      <c r="F130" s="21">
        <v>31.8</v>
      </c>
      <c r="G130" s="22">
        <v>190.46</v>
      </c>
      <c r="H130" s="30" t="s">
        <v>94</v>
      </c>
    </row>
    <row r="131" spans="1:8" s="4" customFormat="1" ht="14.1" customHeight="1">
      <c r="A131" s="210" t="s">
        <v>34</v>
      </c>
      <c r="B131" s="211"/>
      <c r="C131" s="9">
        <f>SUM(C129:C130)</f>
        <v>300</v>
      </c>
      <c r="D131" s="31">
        <f t="shared" ref="D131:G131" si="22">SUM(D129:D130)</f>
        <v>10.18</v>
      </c>
      <c r="E131" s="31">
        <f t="shared" si="22"/>
        <v>10.29</v>
      </c>
      <c r="F131" s="31">
        <f t="shared" si="22"/>
        <v>47.4</v>
      </c>
      <c r="G131" s="31">
        <f t="shared" si="22"/>
        <v>348.46000000000004</v>
      </c>
      <c r="H131" s="32"/>
    </row>
    <row r="132" spans="1:8" s="4" customFormat="1" ht="14.1" customHeight="1" thickBot="1">
      <c r="A132" s="220" t="s">
        <v>35</v>
      </c>
      <c r="B132" s="221"/>
      <c r="C132" s="10">
        <f>C131+C128+C120</f>
        <v>1520</v>
      </c>
      <c r="D132" s="34">
        <f t="shared" ref="D132:G132" si="23">D131+D128+D120</f>
        <v>53.769999999999996</v>
      </c>
      <c r="E132" s="34">
        <f t="shared" si="23"/>
        <v>53.519999999999996</v>
      </c>
      <c r="F132" s="34">
        <f t="shared" si="23"/>
        <v>231.69</v>
      </c>
      <c r="G132" s="34">
        <f t="shared" si="23"/>
        <v>1656.8300000000002</v>
      </c>
      <c r="H132" s="35"/>
    </row>
    <row r="133" spans="1:8" s="4" customFormat="1" ht="14.1" customHeight="1">
      <c r="A133" s="222" t="s">
        <v>96</v>
      </c>
      <c r="B133" s="223"/>
      <c r="C133" s="223"/>
      <c r="D133" s="223"/>
      <c r="E133" s="223"/>
      <c r="F133" s="223"/>
      <c r="G133" s="223"/>
      <c r="H133" s="224"/>
    </row>
    <row r="134" spans="1:8" ht="14.1" customHeight="1">
      <c r="A134" s="215" t="s">
        <v>11</v>
      </c>
      <c r="B134" s="8" t="s">
        <v>97</v>
      </c>
      <c r="C134" s="16">
        <v>200</v>
      </c>
      <c r="D134" s="21">
        <v>8.92</v>
      </c>
      <c r="E134" s="21">
        <v>6.98</v>
      </c>
      <c r="F134" s="21">
        <v>16.940000000000001</v>
      </c>
      <c r="G134" s="22">
        <v>292.26</v>
      </c>
      <c r="H134" s="29">
        <v>267</v>
      </c>
    </row>
    <row r="135" spans="1:8" ht="14.1" customHeight="1">
      <c r="A135" s="215"/>
      <c r="B135" s="8" t="s">
        <v>155</v>
      </c>
      <c r="C135" s="16">
        <v>100</v>
      </c>
      <c r="D135" s="21">
        <v>7.28</v>
      </c>
      <c r="E135" s="21">
        <v>9.89</v>
      </c>
      <c r="F135" s="21">
        <v>57.68</v>
      </c>
      <c r="G135" s="22">
        <v>219.39</v>
      </c>
      <c r="H135" s="29">
        <v>565</v>
      </c>
    </row>
    <row r="136" spans="1:8" ht="14.1" customHeight="1">
      <c r="A136" s="215"/>
      <c r="B136" s="8" t="s">
        <v>61</v>
      </c>
      <c r="C136" s="16">
        <v>200</v>
      </c>
      <c r="D136" s="21">
        <v>0.24</v>
      </c>
      <c r="E136" s="21">
        <v>0</v>
      </c>
      <c r="F136" s="21">
        <v>7.14</v>
      </c>
      <c r="G136" s="22">
        <v>29.8</v>
      </c>
      <c r="H136" s="29">
        <v>144</v>
      </c>
    </row>
    <row r="137" spans="1:8" s="4" customFormat="1" ht="14.1" customHeight="1">
      <c r="A137" s="210" t="s">
        <v>16</v>
      </c>
      <c r="B137" s="211"/>
      <c r="C137" s="9">
        <f>SUM(C134:C136)</f>
        <v>500</v>
      </c>
      <c r="D137" s="9">
        <f t="shared" ref="D137:G137" si="24">SUM(D134:D136)</f>
        <v>16.439999999999998</v>
      </c>
      <c r="E137" s="9">
        <f t="shared" si="24"/>
        <v>16.87</v>
      </c>
      <c r="F137" s="9">
        <f t="shared" si="24"/>
        <v>81.760000000000005</v>
      </c>
      <c r="G137" s="9">
        <f t="shared" si="24"/>
        <v>541.44999999999993</v>
      </c>
      <c r="H137" s="61"/>
    </row>
    <row r="138" spans="1:8" ht="14.1" customHeight="1">
      <c r="A138" s="237" t="s">
        <v>17</v>
      </c>
      <c r="B138" s="8" t="s">
        <v>99</v>
      </c>
      <c r="C138" s="16">
        <v>200</v>
      </c>
      <c r="D138" s="21">
        <v>2.2400000000000002</v>
      </c>
      <c r="E138" s="21">
        <v>4.22</v>
      </c>
      <c r="F138" s="21">
        <v>7.4</v>
      </c>
      <c r="G138" s="22">
        <v>77.260000000000005</v>
      </c>
      <c r="H138" s="30" t="s">
        <v>98</v>
      </c>
    </row>
    <row r="139" spans="1:8" ht="14.1" customHeight="1">
      <c r="A139" s="238"/>
      <c r="B139" s="8" t="s">
        <v>100</v>
      </c>
      <c r="C139" s="16">
        <v>240</v>
      </c>
      <c r="D139" s="21">
        <v>16.88</v>
      </c>
      <c r="E139" s="21">
        <v>20.94</v>
      </c>
      <c r="F139" s="21">
        <v>47.97</v>
      </c>
      <c r="G139" s="22">
        <v>440.2</v>
      </c>
      <c r="H139" s="29">
        <v>407</v>
      </c>
    </row>
    <row r="140" spans="1:8" ht="14.1" customHeight="1">
      <c r="A140" s="238"/>
      <c r="B140" s="8" t="s">
        <v>45</v>
      </c>
      <c r="C140" s="16">
        <v>200</v>
      </c>
      <c r="D140" s="21">
        <v>1.92</v>
      </c>
      <c r="E140" s="21">
        <v>0.12</v>
      </c>
      <c r="F140" s="21">
        <v>25.86</v>
      </c>
      <c r="G140" s="22">
        <v>112.36</v>
      </c>
      <c r="H140" s="30" t="s">
        <v>44</v>
      </c>
    </row>
    <row r="141" spans="1:8" ht="14.1" customHeight="1">
      <c r="A141" s="238"/>
      <c r="B141" s="8" t="s">
        <v>26</v>
      </c>
      <c r="C141" s="16">
        <v>30</v>
      </c>
      <c r="D141" s="21">
        <v>1.98</v>
      </c>
      <c r="E141" s="21">
        <v>0.27</v>
      </c>
      <c r="F141" s="21">
        <v>11.4</v>
      </c>
      <c r="G141" s="22">
        <v>59.7</v>
      </c>
      <c r="H141" s="29"/>
    </row>
    <row r="142" spans="1:8" ht="14.1" customHeight="1">
      <c r="A142" s="239"/>
      <c r="B142" s="8" t="s">
        <v>27</v>
      </c>
      <c r="C142" s="16">
        <v>30</v>
      </c>
      <c r="D142" s="21">
        <v>1.98</v>
      </c>
      <c r="E142" s="21">
        <v>0.36</v>
      </c>
      <c r="F142" s="21">
        <v>10.02</v>
      </c>
      <c r="G142" s="22">
        <v>52.2</v>
      </c>
      <c r="H142" s="29"/>
    </row>
    <row r="143" spans="1:8" s="4" customFormat="1" ht="14.1" customHeight="1">
      <c r="A143" s="210" t="s">
        <v>28</v>
      </c>
      <c r="B143" s="211"/>
      <c r="C143" s="9">
        <f>SUM(C138:C142)</f>
        <v>700</v>
      </c>
      <c r="D143" s="31">
        <f t="shared" ref="D143:G143" si="25">SUM(D138:D142)</f>
        <v>25</v>
      </c>
      <c r="E143" s="31">
        <f t="shared" si="25"/>
        <v>25.91</v>
      </c>
      <c r="F143" s="31">
        <f t="shared" si="25"/>
        <v>102.64999999999999</v>
      </c>
      <c r="G143" s="31">
        <f t="shared" si="25"/>
        <v>741.72000000000014</v>
      </c>
      <c r="H143" s="32"/>
    </row>
    <row r="144" spans="1:8" ht="14.1" customHeight="1">
      <c r="A144" s="215" t="s">
        <v>29</v>
      </c>
      <c r="B144" s="8" t="s">
        <v>56</v>
      </c>
      <c r="C144" s="16">
        <v>200</v>
      </c>
      <c r="D144" s="21">
        <v>0.2</v>
      </c>
      <c r="E144" s="21">
        <v>0.2</v>
      </c>
      <c r="F144" s="21">
        <v>12.8</v>
      </c>
      <c r="G144" s="22">
        <v>100</v>
      </c>
      <c r="H144" s="30"/>
    </row>
    <row r="145" spans="1:8" ht="14.1" customHeight="1">
      <c r="A145" s="215"/>
      <c r="B145" s="8" t="s">
        <v>101</v>
      </c>
      <c r="C145" s="16">
        <v>100</v>
      </c>
      <c r="D145" s="21">
        <v>9.91</v>
      </c>
      <c r="E145" s="21">
        <v>10.6</v>
      </c>
      <c r="F145" s="21">
        <v>35.770000000000003</v>
      </c>
      <c r="G145" s="22">
        <v>201.65</v>
      </c>
      <c r="H145" s="29">
        <v>542</v>
      </c>
    </row>
    <row r="146" spans="1:8" s="4" customFormat="1" ht="14.1" customHeight="1">
      <c r="A146" s="210" t="s">
        <v>34</v>
      </c>
      <c r="B146" s="211"/>
      <c r="C146" s="9">
        <f>SUM(C144:C145)</f>
        <v>300</v>
      </c>
      <c r="D146" s="31">
        <f t="shared" ref="D146:G146" si="26">SUM(D144:D145)</f>
        <v>10.11</v>
      </c>
      <c r="E146" s="31">
        <f t="shared" si="26"/>
        <v>10.799999999999999</v>
      </c>
      <c r="F146" s="31">
        <f t="shared" si="26"/>
        <v>48.570000000000007</v>
      </c>
      <c r="G146" s="31">
        <f t="shared" si="26"/>
        <v>301.64999999999998</v>
      </c>
      <c r="H146" s="32"/>
    </row>
    <row r="147" spans="1:8" s="4" customFormat="1" ht="14.1" customHeight="1" thickBot="1">
      <c r="A147" s="220" t="s">
        <v>35</v>
      </c>
      <c r="B147" s="221"/>
      <c r="C147" s="10">
        <f>C146+C143+C137</f>
        <v>1500</v>
      </c>
      <c r="D147" s="34">
        <f t="shared" ref="D147:G147" si="27">D146+D143+D137</f>
        <v>51.55</v>
      </c>
      <c r="E147" s="34">
        <f t="shared" si="27"/>
        <v>53.58</v>
      </c>
      <c r="F147" s="34">
        <f t="shared" si="27"/>
        <v>232.98000000000002</v>
      </c>
      <c r="G147" s="34">
        <f t="shared" si="27"/>
        <v>1584.8200000000002</v>
      </c>
      <c r="H147" s="35"/>
    </row>
    <row r="148" spans="1:8" s="4" customFormat="1" ht="14.1" customHeight="1">
      <c r="A148" s="222" t="s">
        <v>102</v>
      </c>
      <c r="B148" s="223"/>
      <c r="C148" s="223"/>
      <c r="D148" s="223"/>
      <c r="E148" s="223"/>
      <c r="F148" s="223"/>
      <c r="G148" s="223"/>
      <c r="H148" s="224"/>
    </row>
    <row r="149" spans="1:8" ht="14.1" customHeight="1">
      <c r="A149" s="243"/>
      <c r="B149" s="43" t="s">
        <v>165</v>
      </c>
      <c r="C149" s="44">
        <v>60</v>
      </c>
      <c r="D149" s="45">
        <v>0.7</v>
      </c>
      <c r="E149" s="45">
        <v>0.06</v>
      </c>
      <c r="F149" s="45">
        <v>3.4</v>
      </c>
      <c r="G149" s="45">
        <v>17</v>
      </c>
      <c r="H149" s="46"/>
    </row>
    <row r="150" spans="1:8" ht="14.1" customHeight="1">
      <c r="A150" s="243"/>
      <c r="B150" s="43" t="s">
        <v>126</v>
      </c>
      <c r="C150" s="44">
        <v>60</v>
      </c>
      <c r="D150" s="44">
        <v>0.86</v>
      </c>
      <c r="E150" s="44">
        <v>0.5</v>
      </c>
      <c r="F150" s="44">
        <v>1.7</v>
      </c>
      <c r="G150" s="44">
        <v>45.59</v>
      </c>
      <c r="H150" s="46"/>
    </row>
    <row r="151" spans="1:8" ht="14.1" customHeight="1">
      <c r="A151" s="243"/>
      <c r="B151" s="43" t="s">
        <v>186</v>
      </c>
      <c r="C151" s="44">
        <v>90</v>
      </c>
      <c r="D151" s="45">
        <v>10.87</v>
      </c>
      <c r="E151" s="45">
        <v>11.52</v>
      </c>
      <c r="F151" s="45">
        <v>19.2</v>
      </c>
      <c r="G151" s="44">
        <v>150.65</v>
      </c>
      <c r="H151" s="46" t="s">
        <v>94</v>
      </c>
    </row>
    <row r="152" spans="1:8" ht="14.1" customHeight="1">
      <c r="A152" s="243"/>
      <c r="B152" s="43" t="s">
        <v>104</v>
      </c>
      <c r="C152" s="44">
        <v>150</v>
      </c>
      <c r="D152" s="45">
        <v>3.87</v>
      </c>
      <c r="E152" s="45">
        <v>4.7</v>
      </c>
      <c r="F152" s="45">
        <v>40.08</v>
      </c>
      <c r="G152" s="44">
        <v>218.03</v>
      </c>
      <c r="H152" s="46">
        <v>414</v>
      </c>
    </row>
    <row r="153" spans="1:8" ht="14.1" customHeight="1">
      <c r="A153" s="243"/>
      <c r="B153" s="43" t="s">
        <v>105</v>
      </c>
      <c r="C153" s="44">
        <v>15</v>
      </c>
      <c r="D153" s="45">
        <v>0.26</v>
      </c>
      <c r="E153" s="45">
        <v>1.03</v>
      </c>
      <c r="F153" s="45">
        <v>0.84</v>
      </c>
      <c r="G153" s="44">
        <v>13.9</v>
      </c>
      <c r="H153" s="46">
        <v>354</v>
      </c>
    </row>
    <row r="154" spans="1:8" ht="14.1" customHeight="1">
      <c r="A154" s="243"/>
      <c r="B154" s="43" t="s">
        <v>107</v>
      </c>
      <c r="C154" s="44">
        <v>200</v>
      </c>
      <c r="D154" s="45">
        <v>0.28000000000000003</v>
      </c>
      <c r="E154" s="45">
        <v>0.04</v>
      </c>
      <c r="F154" s="45">
        <v>8.9600000000000009</v>
      </c>
      <c r="G154" s="44">
        <v>37.28</v>
      </c>
      <c r="H154" s="46" t="s">
        <v>106</v>
      </c>
    </row>
    <row r="155" spans="1:8" ht="14.1" customHeight="1">
      <c r="A155" s="244"/>
      <c r="B155" s="43" t="s">
        <v>26</v>
      </c>
      <c r="C155" s="44">
        <v>30</v>
      </c>
      <c r="D155" s="45">
        <v>1.98</v>
      </c>
      <c r="E155" s="45">
        <v>0.27</v>
      </c>
      <c r="F155" s="45">
        <v>11.4</v>
      </c>
      <c r="G155" s="44">
        <v>59.7</v>
      </c>
      <c r="H155" s="46"/>
    </row>
    <row r="156" spans="1:8" s="4" customFormat="1" ht="14.1" customHeight="1">
      <c r="A156" s="245" t="s">
        <v>16</v>
      </c>
      <c r="B156" s="246"/>
      <c r="C156" s="49">
        <f>SUM(C149:C155)-C150</f>
        <v>545</v>
      </c>
      <c r="D156" s="49">
        <f t="shared" ref="D156:G156" si="28">SUM(D149:D155)-D150</f>
        <v>17.960000000000004</v>
      </c>
      <c r="E156" s="49">
        <f t="shared" si="28"/>
        <v>17.62</v>
      </c>
      <c r="F156" s="49">
        <f t="shared" si="28"/>
        <v>83.88000000000001</v>
      </c>
      <c r="G156" s="49">
        <f t="shared" si="28"/>
        <v>496.55999999999995</v>
      </c>
      <c r="H156" s="63"/>
    </row>
    <row r="157" spans="1:8" ht="14.1" customHeight="1">
      <c r="A157" s="237" t="s">
        <v>17</v>
      </c>
      <c r="B157" s="8" t="s">
        <v>64</v>
      </c>
      <c r="C157" s="16">
        <v>200</v>
      </c>
      <c r="D157" s="21">
        <v>1.84</v>
      </c>
      <c r="E157" s="21">
        <v>4.4000000000000004</v>
      </c>
      <c r="F157" s="21">
        <v>22.1</v>
      </c>
      <c r="G157" s="22">
        <v>129.36000000000001</v>
      </c>
      <c r="H157" s="30" t="s">
        <v>63</v>
      </c>
    </row>
    <row r="158" spans="1:8" ht="14.1" customHeight="1">
      <c r="A158" s="238"/>
      <c r="B158" s="8" t="s">
        <v>108</v>
      </c>
      <c r="C158" s="16">
        <v>90</v>
      </c>
      <c r="D158" s="21">
        <v>10.57</v>
      </c>
      <c r="E158" s="21">
        <v>15.34</v>
      </c>
      <c r="F158" s="21">
        <v>18.350000000000001</v>
      </c>
      <c r="G158" s="22">
        <v>234.9</v>
      </c>
      <c r="H158" s="29">
        <v>372</v>
      </c>
    </row>
    <row r="159" spans="1:8" ht="14.1" customHeight="1">
      <c r="A159" s="238"/>
      <c r="B159" s="8" t="s">
        <v>75</v>
      </c>
      <c r="C159" s="16">
        <v>20</v>
      </c>
      <c r="D159" s="21">
        <v>0.12</v>
      </c>
      <c r="E159" s="21">
        <v>0.75</v>
      </c>
      <c r="F159" s="21">
        <v>1.07</v>
      </c>
      <c r="G159" s="22">
        <v>11.5</v>
      </c>
      <c r="H159" s="29">
        <v>453</v>
      </c>
    </row>
    <row r="160" spans="1:8" ht="14.1" customHeight="1">
      <c r="A160" s="238"/>
      <c r="B160" s="8" t="s">
        <v>109</v>
      </c>
      <c r="C160" s="16">
        <v>150</v>
      </c>
      <c r="D160" s="21">
        <v>7.61</v>
      </c>
      <c r="E160" s="21">
        <v>3.42</v>
      </c>
      <c r="F160" s="21">
        <v>42.02</v>
      </c>
      <c r="G160" s="22">
        <v>218.52</v>
      </c>
      <c r="H160" s="29">
        <v>243</v>
      </c>
    </row>
    <row r="161" spans="1:8" ht="14.1" customHeight="1">
      <c r="A161" s="238"/>
      <c r="B161" s="8" t="s">
        <v>25</v>
      </c>
      <c r="C161" s="16">
        <v>200</v>
      </c>
      <c r="D161" s="21">
        <v>0.08</v>
      </c>
      <c r="E161" s="21">
        <v>0</v>
      </c>
      <c r="F161" s="21">
        <v>10.62</v>
      </c>
      <c r="G161" s="22">
        <v>40.44</v>
      </c>
      <c r="H161" s="29">
        <v>508</v>
      </c>
    </row>
    <row r="162" spans="1:8" ht="14.1" customHeight="1">
      <c r="A162" s="238"/>
      <c r="B162" s="8" t="s">
        <v>26</v>
      </c>
      <c r="C162" s="16">
        <v>30</v>
      </c>
      <c r="D162" s="21">
        <v>1.98</v>
      </c>
      <c r="E162" s="21">
        <v>0.27</v>
      </c>
      <c r="F162" s="21">
        <v>11.4</v>
      </c>
      <c r="G162" s="22">
        <v>59.7</v>
      </c>
      <c r="H162" s="29"/>
    </row>
    <row r="163" spans="1:8" ht="14.1" customHeight="1">
      <c r="A163" s="239"/>
      <c r="B163" s="8" t="s">
        <v>27</v>
      </c>
      <c r="C163" s="16">
        <v>30</v>
      </c>
      <c r="D163" s="21">
        <v>1.98</v>
      </c>
      <c r="E163" s="21">
        <v>0.36</v>
      </c>
      <c r="F163" s="21">
        <v>10.02</v>
      </c>
      <c r="G163" s="22">
        <v>52.2</v>
      </c>
      <c r="H163" s="29"/>
    </row>
    <row r="164" spans="1:8" s="4" customFormat="1" ht="14.1" customHeight="1">
      <c r="A164" s="210" t="s">
        <v>28</v>
      </c>
      <c r="B164" s="211"/>
      <c r="C164" s="9">
        <f>SUM(C157:C163)</f>
        <v>720</v>
      </c>
      <c r="D164" s="9">
        <f t="shared" ref="D164:G164" si="29">SUM(D157:D163)</f>
        <v>24.18</v>
      </c>
      <c r="E164" s="9">
        <f t="shared" si="29"/>
        <v>24.540000000000003</v>
      </c>
      <c r="F164" s="9">
        <f t="shared" si="29"/>
        <v>115.58000000000001</v>
      </c>
      <c r="G164" s="9">
        <f t="shared" si="29"/>
        <v>746.62000000000012</v>
      </c>
      <c r="H164" s="61"/>
    </row>
    <row r="165" spans="1:8" ht="14.1" customHeight="1">
      <c r="A165" s="215" t="s">
        <v>29</v>
      </c>
      <c r="B165" s="8" t="s">
        <v>31</v>
      </c>
      <c r="C165" s="16">
        <v>200</v>
      </c>
      <c r="D165" s="21">
        <v>0.24</v>
      </c>
      <c r="E165" s="21">
        <v>0.06</v>
      </c>
      <c r="F165" s="21">
        <v>10.16</v>
      </c>
      <c r="G165" s="22">
        <v>42.14</v>
      </c>
      <c r="H165" s="30" t="s">
        <v>30</v>
      </c>
    </row>
    <row r="166" spans="1:8" ht="14.1" customHeight="1">
      <c r="A166" s="215"/>
      <c r="B166" s="8" t="s">
        <v>110</v>
      </c>
      <c r="C166" s="16">
        <v>100</v>
      </c>
      <c r="D166" s="21">
        <v>9.86</v>
      </c>
      <c r="E166" s="21">
        <v>10.67</v>
      </c>
      <c r="F166" s="21">
        <v>37.81</v>
      </c>
      <c r="G166" s="22">
        <v>248.27</v>
      </c>
      <c r="H166" s="29">
        <v>555</v>
      </c>
    </row>
    <row r="167" spans="1:8" s="4" customFormat="1" ht="14.1" customHeight="1">
      <c r="A167" s="210" t="s">
        <v>34</v>
      </c>
      <c r="B167" s="211"/>
      <c r="C167" s="9">
        <f>SUM(C165:C166)</f>
        <v>300</v>
      </c>
      <c r="D167" s="31">
        <f t="shared" ref="D167:G167" si="30">SUM(D165:D166)</f>
        <v>10.1</v>
      </c>
      <c r="E167" s="31">
        <f t="shared" si="30"/>
        <v>10.73</v>
      </c>
      <c r="F167" s="31">
        <f t="shared" si="30"/>
        <v>47.97</v>
      </c>
      <c r="G167" s="31">
        <f t="shared" si="30"/>
        <v>290.41000000000003</v>
      </c>
      <c r="H167" s="32"/>
    </row>
    <row r="168" spans="1:8" s="4" customFormat="1" ht="14.1" customHeight="1" thickBot="1">
      <c r="A168" s="220" t="s">
        <v>35</v>
      </c>
      <c r="B168" s="221"/>
      <c r="C168" s="11">
        <f>C167+C164+C156</f>
        <v>1565</v>
      </c>
      <c r="D168" s="39">
        <f t="shared" ref="D168:G168" si="31">D167+D164+D156</f>
        <v>52.240000000000009</v>
      </c>
      <c r="E168" s="39">
        <f t="shared" si="31"/>
        <v>52.89</v>
      </c>
      <c r="F168" s="39">
        <f t="shared" si="31"/>
        <v>247.43</v>
      </c>
      <c r="G168" s="39">
        <f t="shared" si="31"/>
        <v>1533.5900000000001</v>
      </c>
      <c r="H168" s="40"/>
    </row>
    <row r="169" spans="1:8" s="4" customFormat="1" ht="14.1" customHeight="1">
      <c r="A169" s="222" t="s">
        <v>111</v>
      </c>
      <c r="B169" s="223"/>
      <c r="C169" s="223"/>
      <c r="D169" s="223"/>
      <c r="E169" s="223"/>
      <c r="F169" s="223"/>
      <c r="G169" s="223"/>
      <c r="H169" s="224"/>
    </row>
    <row r="170" spans="1:8" ht="14.1" customHeight="1">
      <c r="A170" s="215" t="s">
        <v>11</v>
      </c>
      <c r="B170" s="8" t="s">
        <v>112</v>
      </c>
      <c r="C170" s="16">
        <v>200</v>
      </c>
      <c r="D170" s="21">
        <v>8.9</v>
      </c>
      <c r="E170" s="21">
        <v>7.04</v>
      </c>
      <c r="F170" s="21">
        <v>40.14</v>
      </c>
      <c r="G170" s="22">
        <v>264.10000000000002</v>
      </c>
      <c r="H170" s="29">
        <v>165</v>
      </c>
    </row>
    <row r="171" spans="1:8" ht="14.1" customHeight="1">
      <c r="A171" s="215"/>
      <c r="B171" s="8" t="s">
        <v>113</v>
      </c>
      <c r="C171" s="16">
        <v>100</v>
      </c>
      <c r="D171" s="21">
        <v>8.74</v>
      </c>
      <c r="E171" s="21">
        <v>9.64</v>
      </c>
      <c r="F171" s="21">
        <v>30.43</v>
      </c>
      <c r="G171" s="22">
        <v>213.97</v>
      </c>
      <c r="H171" s="29">
        <v>563</v>
      </c>
    </row>
    <row r="172" spans="1:8" ht="14.1" customHeight="1">
      <c r="A172" s="215"/>
      <c r="B172" s="8" t="s">
        <v>72</v>
      </c>
      <c r="C172" s="16">
        <v>200</v>
      </c>
      <c r="D172" s="21">
        <v>0.26</v>
      </c>
      <c r="E172" s="21">
        <v>0.02</v>
      </c>
      <c r="F172" s="21">
        <v>8.06</v>
      </c>
      <c r="G172" s="22">
        <v>33.22</v>
      </c>
      <c r="H172" s="30" t="s">
        <v>71</v>
      </c>
    </row>
    <row r="173" spans="1:8" s="4" customFormat="1" ht="14.1" customHeight="1">
      <c r="A173" s="210" t="s">
        <v>16</v>
      </c>
      <c r="B173" s="211"/>
      <c r="C173" s="9">
        <f>SUM(C170:C172)</f>
        <v>500</v>
      </c>
      <c r="D173" s="9">
        <f>SUM(D170:D172)</f>
        <v>17.900000000000002</v>
      </c>
      <c r="E173" s="9">
        <f>SUM(E170:E172)</f>
        <v>16.7</v>
      </c>
      <c r="F173" s="9">
        <f>SUM(F170:F172)</f>
        <v>78.63</v>
      </c>
      <c r="G173" s="9">
        <f>SUM(G170:G172)</f>
        <v>511.29000000000008</v>
      </c>
      <c r="H173" s="61"/>
    </row>
    <row r="174" spans="1:8" ht="14.1" customHeight="1">
      <c r="A174" s="237" t="s">
        <v>17</v>
      </c>
      <c r="B174" s="8" t="s">
        <v>115</v>
      </c>
      <c r="C174" s="16">
        <v>200</v>
      </c>
      <c r="D174" s="21">
        <v>2.46</v>
      </c>
      <c r="E174" s="21">
        <v>4.3600000000000003</v>
      </c>
      <c r="F174" s="21">
        <v>13.94</v>
      </c>
      <c r="G174" s="22">
        <v>105.46</v>
      </c>
      <c r="H174" s="30" t="s">
        <v>114</v>
      </c>
    </row>
    <row r="175" spans="1:8" ht="14.1" customHeight="1">
      <c r="A175" s="238"/>
      <c r="B175" s="8" t="s">
        <v>116</v>
      </c>
      <c r="C175" s="16">
        <v>90</v>
      </c>
      <c r="D175" s="21">
        <v>11.5</v>
      </c>
      <c r="E175" s="21">
        <v>11.01</v>
      </c>
      <c r="F175" s="21">
        <v>22.97</v>
      </c>
      <c r="G175" s="22">
        <v>220.03</v>
      </c>
      <c r="H175" s="29">
        <v>366</v>
      </c>
    </row>
    <row r="176" spans="1:8" ht="14.1" customHeight="1">
      <c r="A176" s="238"/>
      <c r="B176" s="8" t="s">
        <v>24</v>
      </c>
      <c r="C176" s="16">
        <v>150</v>
      </c>
      <c r="D176" s="21">
        <v>7.64</v>
      </c>
      <c r="E176" s="21">
        <v>7.91</v>
      </c>
      <c r="F176" s="21">
        <v>38.85</v>
      </c>
      <c r="G176" s="22">
        <v>225.67</v>
      </c>
      <c r="H176" s="29">
        <v>237</v>
      </c>
    </row>
    <row r="177" spans="1:8" ht="14.1" customHeight="1">
      <c r="A177" s="238"/>
      <c r="B177" s="8" t="s">
        <v>54</v>
      </c>
      <c r="C177" s="16">
        <v>200</v>
      </c>
      <c r="D177" s="21">
        <v>0.32</v>
      </c>
      <c r="E177" s="21">
        <v>0.14000000000000001</v>
      </c>
      <c r="F177" s="21">
        <v>11.46</v>
      </c>
      <c r="G177" s="22">
        <v>48.32</v>
      </c>
      <c r="H177" s="29">
        <v>519</v>
      </c>
    </row>
    <row r="178" spans="1:8" ht="14.1" customHeight="1">
      <c r="A178" s="238"/>
      <c r="B178" s="8" t="s">
        <v>26</v>
      </c>
      <c r="C178" s="16">
        <v>30</v>
      </c>
      <c r="D178" s="21">
        <v>1.98</v>
      </c>
      <c r="E178" s="21">
        <v>0.27</v>
      </c>
      <c r="F178" s="21">
        <v>11.4</v>
      </c>
      <c r="G178" s="22">
        <v>59.7</v>
      </c>
      <c r="H178" s="29"/>
    </row>
    <row r="179" spans="1:8" ht="14.1" customHeight="1">
      <c r="A179" s="239"/>
      <c r="B179" s="8" t="s">
        <v>27</v>
      </c>
      <c r="C179" s="16">
        <v>30</v>
      </c>
      <c r="D179" s="21">
        <v>1.98</v>
      </c>
      <c r="E179" s="21">
        <v>0.36</v>
      </c>
      <c r="F179" s="21">
        <v>10.02</v>
      </c>
      <c r="G179" s="22">
        <v>52.2</v>
      </c>
      <c r="H179" s="29"/>
    </row>
    <row r="180" spans="1:8" s="4" customFormat="1" ht="14.1" customHeight="1">
      <c r="A180" s="210" t="s">
        <v>28</v>
      </c>
      <c r="B180" s="211"/>
      <c r="C180" s="9">
        <f>SUM(C174:C179)</f>
        <v>700</v>
      </c>
      <c r="D180" s="9">
        <f t="shared" ref="D180:G180" si="32">SUM(D174:D179)</f>
        <v>25.880000000000003</v>
      </c>
      <c r="E180" s="9">
        <f t="shared" si="32"/>
        <v>24.05</v>
      </c>
      <c r="F180" s="9">
        <f t="shared" si="32"/>
        <v>108.64</v>
      </c>
      <c r="G180" s="9">
        <f t="shared" si="32"/>
        <v>711.38000000000011</v>
      </c>
      <c r="H180" s="61"/>
    </row>
    <row r="181" spans="1:8" ht="14.1" customHeight="1">
      <c r="A181" s="215" t="s">
        <v>29</v>
      </c>
      <c r="B181" s="8" t="s">
        <v>46</v>
      </c>
      <c r="C181" s="16">
        <v>200</v>
      </c>
      <c r="D181" s="21">
        <v>0</v>
      </c>
      <c r="E181" s="21">
        <v>0</v>
      </c>
      <c r="F181" s="21">
        <v>15</v>
      </c>
      <c r="G181" s="22">
        <v>95</v>
      </c>
      <c r="H181" s="29">
        <v>614</v>
      </c>
    </row>
    <row r="182" spans="1:8" ht="14.1" customHeight="1">
      <c r="A182" s="215"/>
      <c r="B182" s="8" t="s">
        <v>148</v>
      </c>
      <c r="C182" s="16">
        <v>100</v>
      </c>
      <c r="D182" s="21">
        <v>9.6199999999999992</v>
      </c>
      <c r="E182" s="21">
        <v>10.4</v>
      </c>
      <c r="F182" s="21">
        <v>32.700000000000003</v>
      </c>
      <c r="G182" s="22">
        <v>251.6</v>
      </c>
      <c r="H182" s="30" t="s">
        <v>81</v>
      </c>
    </row>
    <row r="183" spans="1:8" s="4" customFormat="1" ht="14.1" customHeight="1">
      <c r="A183" s="248" t="s">
        <v>34</v>
      </c>
      <c r="B183" s="249"/>
      <c r="C183" s="10">
        <f>SUM(C181:C182)</f>
        <v>300</v>
      </c>
      <c r="D183" s="34">
        <f t="shared" ref="D183:G183" si="33">SUM(D181:D182)</f>
        <v>9.6199999999999992</v>
      </c>
      <c r="E183" s="34">
        <f t="shared" si="33"/>
        <v>10.4</v>
      </c>
      <c r="F183" s="34">
        <f t="shared" si="33"/>
        <v>47.7</v>
      </c>
      <c r="G183" s="34">
        <f t="shared" si="33"/>
        <v>346.6</v>
      </c>
      <c r="H183" s="35"/>
    </row>
    <row r="184" spans="1:8" s="4" customFormat="1" ht="14.1" customHeight="1" thickBot="1">
      <c r="A184" s="237" t="s">
        <v>35</v>
      </c>
      <c r="B184" s="250"/>
      <c r="C184" s="10">
        <f>C173+C180+C183</f>
        <v>1500</v>
      </c>
      <c r="D184" s="10">
        <f t="shared" ref="D184:G186" si="34">D173+D180+D183</f>
        <v>53.4</v>
      </c>
      <c r="E184" s="10">
        <f t="shared" si="34"/>
        <v>51.15</v>
      </c>
      <c r="F184" s="10">
        <f t="shared" si="34"/>
        <v>234.96999999999997</v>
      </c>
      <c r="G184" s="10">
        <f t="shared" si="34"/>
        <v>1569.27</v>
      </c>
      <c r="H184" s="62"/>
    </row>
    <row r="185" spans="1:8" s="4" customFormat="1" ht="14.1" customHeight="1">
      <c r="A185" s="251" t="s">
        <v>117</v>
      </c>
      <c r="B185" s="252"/>
      <c r="C185" s="15">
        <f t="shared" ref="C185:C186" si="35">C174+C181+C184</f>
        <v>1900</v>
      </c>
      <c r="D185" s="15">
        <f t="shared" si="34"/>
        <v>55.86</v>
      </c>
      <c r="E185" s="15">
        <f t="shared" si="34"/>
        <v>55.51</v>
      </c>
      <c r="F185" s="15">
        <f t="shared" si="34"/>
        <v>263.90999999999997</v>
      </c>
      <c r="G185" s="15">
        <f t="shared" si="34"/>
        <v>1769.73</v>
      </c>
      <c r="H185" s="50"/>
    </row>
    <row r="186" spans="1:8" s="4" customFormat="1" ht="14.1" customHeight="1" thickBot="1">
      <c r="A186" s="253" t="s">
        <v>118</v>
      </c>
      <c r="B186" s="254"/>
      <c r="C186" s="11">
        <f t="shared" si="35"/>
        <v>2090</v>
      </c>
      <c r="D186" s="11">
        <f t="shared" si="34"/>
        <v>76.97999999999999</v>
      </c>
      <c r="E186" s="11">
        <f t="shared" si="34"/>
        <v>76.92</v>
      </c>
      <c r="F186" s="11">
        <f t="shared" si="34"/>
        <v>319.58</v>
      </c>
      <c r="G186" s="11">
        <f t="shared" si="34"/>
        <v>2241.36</v>
      </c>
      <c r="H186" s="51"/>
    </row>
    <row r="187" spans="1:8" s="14" customFormat="1" ht="12.75" customHeight="1">
      <c r="A187" s="247"/>
      <c r="B187" s="247"/>
      <c r="C187" s="13"/>
      <c r="D187" s="41"/>
      <c r="E187" s="41"/>
      <c r="F187" s="41"/>
      <c r="G187" s="42"/>
      <c r="H187" s="42"/>
    </row>
    <row r="188" spans="1:8" ht="13.5" thickBot="1"/>
    <row r="189" spans="1:8" ht="26.25" thickBot="1">
      <c r="B189" s="198" t="s">
        <v>128</v>
      </c>
      <c r="C189" s="199" t="s">
        <v>129</v>
      </c>
      <c r="D189" s="200" t="s">
        <v>7</v>
      </c>
      <c r="E189" s="200" t="s">
        <v>8</v>
      </c>
      <c r="F189" s="200" t="s">
        <v>9</v>
      </c>
      <c r="G189" s="201" t="s">
        <v>6</v>
      </c>
      <c r="H189" s="52"/>
    </row>
    <row r="190" spans="1:8">
      <c r="B190" s="194" t="s">
        <v>130</v>
      </c>
      <c r="C190" s="195">
        <v>500</v>
      </c>
      <c r="D190" s="196" t="s">
        <v>131</v>
      </c>
      <c r="E190" s="196" t="s">
        <v>132</v>
      </c>
      <c r="F190" s="196" t="s">
        <v>133</v>
      </c>
      <c r="G190" s="197" t="s">
        <v>134</v>
      </c>
      <c r="H190" s="52"/>
    </row>
    <row r="191" spans="1:8">
      <c r="B191" s="53" t="s">
        <v>135</v>
      </c>
      <c r="C191" s="44">
        <v>700</v>
      </c>
      <c r="D191" s="45" t="s">
        <v>136</v>
      </c>
      <c r="E191" s="45" t="s">
        <v>137</v>
      </c>
      <c r="F191" s="45" t="s">
        <v>138</v>
      </c>
      <c r="G191" s="54" t="s">
        <v>139</v>
      </c>
      <c r="H191" s="52"/>
    </row>
    <row r="192" spans="1:8" ht="13.5" thickBot="1">
      <c r="B192" s="55" t="s">
        <v>140</v>
      </c>
      <c r="C192" s="56">
        <v>300</v>
      </c>
      <c r="D192" s="57" t="s">
        <v>141</v>
      </c>
      <c r="E192" s="57" t="s">
        <v>142</v>
      </c>
      <c r="F192" s="57" t="s">
        <v>143</v>
      </c>
      <c r="G192" s="58" t="s">
        <v>144</v>
      </c>
      <c r="H192" s="52"/>
    </row>
    <row r="193" spans="2:8" ht="13.5" thickBot="1">
      <c r="B193" s="179"/>
      <c r="C193" s="180"/>
      <c r="D193" s="181"/>
      <c r="E193" s="181"/>
      <c r="F193" s="181"/>
      <c r="G193" s="180"/>
      <c r="H193" s="52"/>
    </row>
    <row r="194" spans="2:8" ht="29.25" customHeight="1" thickBot="1">
      <c r="B194" s="190" t="s">
        <v>173</v>
      </c>
      <c r="C194" s="191" t="s">
        <v>174</v>
      </c>
      <c r="D194" s="192" t="s">
        <v>7</v>
      </c>
      <c r="E194" s="192" t="s">
        <v>8</v>
      </c>
      <c r="F194" s="192" t="s">
        <v>9</v>
      </c>
      <c r="G194" s="193" t="s">
        <v>6</v>
      </c>
      <c r="H194" s="52"/>
    </row>
    <row r="195" spans="2:8">
      <c r="B195" s="187" t="s">
        <v>145</v>
      </c>
      <c r="C195" s="188">
        <f>(C173+C156+C137+C120+C103+C88+C73+C52+C35+C17)/10</f>
        <v>509</v>
      </c>
      <c r="D195" s="188">
        <f>(D173+D156+D137+D120+D103+D88+D73+D52+D35+D17)/10</f>
        <v>17.853999999999999</v>
      </c>
      <c r="E195" s="188">
        <f>(E173+E156+E137+E120+E103+E88+E73+E52+E35+E17)/10</f>
        <v>17.556999999999999</v>
      </c>
      <c r="F195" s="188">
        <f>(F173+F156+F137+F120+F103+F88+F73+F52+F35+F17)/10</f>
        <v>75.714000000000013</v>
      </c>
      <c r="G195" s="189">
        <f>(G173+G156+G137+G120+G103+G88+G73+G52+G35+G17)/10</f>
        <v>518.30799999999999</v>
      </c>
      <c r="H195" s="59"/>
    </row>
    <row r="196" spans="2:8">
      <c r="B196" s="182" t="s">
        <v>146</v>
      </c>
      <c r="C196" s="60">
        <f>(C180+C164+C143+C128+C110+C94+C79+C60+C43+C25)/10</f>
        <v>708</v>
      </c>
      <c r="D196" s="60">
        <f>(D180+D164+D143+D128+D110+D94+D79+D60+D43+D25)/10</f>
        <v>24.846999999999998</v>
      </c>
      <c r="E196" s="60">
        <f>(E180+E164+E143+E128+E110+E94+E79+E60+E43+E25)/10</f>
        <v>25.090999999999998</v>
      </c>
      <c r="F196" s="60">
        <f>(F180+F164+F143+F128+F110+F94+F79+F60+F43+F25)/10</f>
        <v>107.14500000000001</v>
      </c>
      <c r="G196" s="183">
        <f>(G180+G164+G143+G128+G110+G94+G79+G60+G43+G25)/10</f>
        <v>723.80200000000002</v>
      </c>
      <c r="H196" s="59"/>
    </row>
    <row r="197" spans="2:8" ht="13.5" thickBot="1">
      <c r="B197" s="184" t="s">
        <v>147</v>
      </c>
      <c r="C197" s="185">
        <f>(C183+C167+C146+C131+C113+C97+C82+C63+C46+C28)/10</f>
        <v>300</v>
      </c>
      <c r="D197" s="185">
        <f>(D183+D167+D146+D131+D113+D97+D82+D63+D46+D28)/10</f>
        <v>9.9600000000000009</v>
      </c>
      <c r="E197" s="185">
        <f>(E183+E167+E146+E131+E113+E97+E82+E63+E46+E28)/10</f>
        <v>10.206</v>
      </c>
      <c r="F197" s="185">
        <f>(F183+F167+F146+F131+F113+F97+F82+F63+F46+F28)/10</f>
        <v>44.585999999999999</v>
      </c>
      <c r="G197" s="186">
        <f>(G183+G167+G146+G131+G113+G97+G82+G63+G46+G28)/10</f>
        <v>319.20799999999997</v>
      </c>
      <c r="H197" s="59"/>
    </row>
  </sheetData>
  <mergeCells count="90">
    <mergeCell ref="A187:B187"/>
    <mergeCell ref="A168:B168"/>
    <mergeCell ref="A169:H169"/>
    <mergeCell ref="A170:A172"/>
    <mergeCell ref="A173:B173"/>
    <mergeCell ref="A174:A179"/>
    <mergeCell ref="A180:B180"/>
    <mergeCell ref="A181:A182"/>
    <mergeCell ref="A183:B183"/>
    <mergeCell ref="A184:B184"/>
    <mergeCell ref="A185:B185"/>
    <mergeCell ref="A186:B186"/>
    <mergeCell ref="A167:B167"/>
    <mergeCell ref="A138:A142"/>
    <mergeCell ref="A143:B143"/>
    <mergeCell ref="A144:A145"/>
    <mergeCell ref="A146:B146"/>
    <mergeCell ref="A147:B147"/>
    <mergeCell ref="A148:H148"/>
    <mergeCell ref="A149:A155"/>
    <mergeCell ref="A156:B156"/>
    <mergeCell ref="A157:A163"/>
    <mergeCell ref="A164:B164"/>
    <mergeCell ref="A165:A166"/>
    <mergeCell ref="A137:B137"/>
    <mergeCell ref="A114:B114"/>
    <mergeCell ref="A115:H115"/>
    <mergeCell ref="A116:A119"/>
    <mergeCell ref="A120:B120"/>
    <mergeCell ref="A121:A127"/>
    <mergeCell ref="A128:B128"/>
    <mergeCell ref="A129:A130"/>
    <mergeCell ref="A131:B131"/>
    <mergeCell ref="A132:B132"/>
    <mergeCell ref="A133:H133"/>
    <mergeCell ref="A134:A136"/>
    <mergeCell ref="A113:B113"/>
    <mergeCell ref="A89:A93"/>
    <mergeCell ref="A94:B94"/>
    <mergeCell ref="A95:A96"/>
    <mergeCell ref="A97:B97"/>
    <mergeCell ref="A98:B98"/>
    <mergeCell ref="A99:H99"/>
    <mergeCell ref="A100:A102"/>
    <mergeCell ref="A103:B103"/>
    <mergeCell ref="A104:A109"/>
    <mergeCell ref="A110:B110"/>
    <mergeCell ref="A111:A112"/>
    <mergeCell ref="D11:F11"/>
    <mergeCell ref="G11:G12"/>
    <mergeCell ref="A88:B88"/>
    <mergeCell ref="A64:B64"/>
    <mergeCell ref="A65:H65"/>
    <mergeCell ref="A66:A72"/>
    <mergeCell ref="A73:B73"/>
    <mergeCell ref="A74:A78"/>
    <mergeCell ref="A79:B79"/>
    <mergeCell ref="A80:A81"/>
    <mergeCell ref="A82:B82"/>
    <mergeCell ref="A83:B83"/>
    <mergeCell ref="A84:H84"/>
    <mergeCell ref="A85:A87"/>
    <mergeCell ref="A63:B63"/>
    <mergeCell ref="A36:A42"/>
    <mergeCell ref="A43:B43"/>
    <mergeCell ref="A44:A45"/>
    <mergeCell ref="A46:B46"/>
    <mergeCell ref="A47:B47"/>
    <mergeCell ref="A48:H48"/>
    <mergeCell ref="A49:A51"/>
    <mergeCell ref="A52:B52"/>
    <mergeCell ref="A53:A59"/>
    <mergeCell ref="A60:B60"/>
    <mergeCell ref="A61:A62"/>
    <mergeCell ref="H11:H12"/>
    <mergeCell ref="A7:H7"/>
    <mergeCell ref="A35:B35"/>
    <mergeCell ref="A13:H13"/>
    <mergeCell ref="A14:A16"/>
    <mergeCell ref="A17:B17"/>
    <mergeCell ref="A18:A24"/>
    <mergeCell ref="A25:B25"/>
    <mergeCell ref="A26:A27"/>
    <mergeCell ref="A28:B28"/>
    <mergeCell ref="A29:B29"/>
    <mergeCell ref="A30:H30"/>
    <mergeCell ref="A31:A33"/>
    <mergeCell ref="A11:A12"/>
    <mergeCell ref="B11:B12"/>
    <mergeCell ref="C11:C12"/>
  </mergeCells>
  <pageMargins left="0.31496062992125984" right="0.31496062992125984" top="0.35433070866141736" bottom="0.35433070866141736" header="0.31496062992125984" footer="0.31496062992125984"/>
  <pageSetup paperSize="9" scale="6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4"/>
  <sheetViews>
    <sheetView view="pageBreakPreview" topLeftCell="A151" zoomScale="60" zoomScaleNormal="100" workbookViewId="0">
      <selection activeCell="B165" sqref="B165"/>
    </sheetView>
  </sheetViews>
  <sheetFormatPr defaultColWidth="9.140625" defaultRowHeight="12.75"/>
  <cols>
    <col min="1" max="1" width="11.85546875" style="118" customWidth="1"/>
    <col min="2" max="2" width="61.7109375" style="95" customWidth="1"/>
    <col min="3" max="3" width="10.7109375" style="24" customWidth="1"/>
    <col min="4" max="6" width="10.7109375" style="23" customWidth="1"/>
    <col min="7" max="7" width="17" style="24" customWidth="1"/>
    <col min="8" max="8" width="15.7109375" style="24" customWidth="1"/>
    <col min="9" max="10" width="7.7109375" style="93" customWidth="1"/>
    <col min="11" max="16384" width="9.140625" style="93"/>
  </cols>
  <sheetData>
    <row r="1" spans="1:12" ht="22.5" customHeight="1">
      <c r="A1" s="323"/>
      <c r="B1" s="324" t="s">
        <v>170</v>
      </c>
      <c r="C1" s="325"/>
      <c r="D1" s="326"/>
      <c r="E1" s="326"/>
      <c r="F1" s="326"/>
      <c r="G1" s="325"/>
      <c r="H1" s="327" t="s">
        <v>122</v>
      </c>
      <c r="I1" s="328"/>
      <c r="J1" s="328"/>
      <c r="K1" s="328"/>
      <c r="L1" s="328"/>
    </row>
    <row r="2" spans="1:12" ht="15" customHeight="1">
      <c r="A2" s="329"/>
      <c r="B2" s="330" t="s">
        <v>167</v>
      </c>
      <c r="C2" s="325"/>
      <c r="D2" s="326"/>
      <c r="E2" s="326"/>
      <c r="F2" s="331"/>
      <c r="G2" s="332" t="s">
        <v>176</v>
      </c>
      <c r="H2" s="333"/>
      <c r="I2" s="328"/>
      <c r="J2" s="328"/>
      <c r="K2" s="328"/>
      <c r="L2" s="328"/>
    </row>
    <row r="3" spans="1:12" ht="15" customHeight="1">
      <c r="A3" s="334"/>
      <c r="B3" s="335" t="s">
        <v>160</v>
      </c>
      <c r="C3" s="325"/>
      <c r="D3" s="326"/>
      <c r="E3" s="326"/>
      <c r="F3" s="336"/>
      <c r="G3" s="337" t="str">
        <f>'7-11 лет сентябрь'!G3</f>
        <v>Директор</v>
      </c>
      <c r="H3" s="338" t="s">
        <v>119</v>
      </c>
      <c r="I3" s="328"/>
      <c r="J3" s="328"/>
      <c r="K3" s="328"/>
      <c r="L3" s="328"/>
    </row>
    <row r="4" spans="1:12" ht="15" customHeight="1">
      <c r="A4" s="334"/>
      <c r="B4" s="335" t="s">
        <v>161</v>
      </c>
      <c r="C4" s="325"/>
      <c r="D4" s="326"/>
      <c r="E4" s="326"/>
      <c r="F4" s="339"/>
      <c r="G4" s="340" t="str">
        <f>'7-11 лет сентябрь'!G4</f>
        <v>Д.С.Блинников</v>
      </c>
      <c r="H4" s="341" t="s">
        <v>120</v>
      </c>
      <c r="I4" s="328"/>
      <c r="J4" s="328"/>
      <c r="K4" s="328"/>
      <c r="L4" s="328"/>
    </row>
    <row r="5" spans="1:12" ht="15" customHeight="1">
      <c r="A5" s="334"/>
      <c r="B5" s="342" t="s">
        <v>162</v>
      </c>
      <c r="C5" s="325"/>
      <c r="D5" s="326"/>
      <c r="E5" s="326"/>
      <c r="F5" s="326"/>
      <c r="G5" s="325"/>
      <c r="H5" s="343" t="s">
        <v>121</v>
      </c>
      <c r="I5" s="328"/>
      <c r="J5" s="328"/>
      <c r="K5" s="328"/>
      <c r="L5" s="328"/>
    </row>
    <row r="6" spans="1:12" ht="15" customHeight="1">
      <c r="A6" s="344"/>
      <c r="B6" s="345"/>
      <c r="C6" s="325"/>
      <c r="D6" s="326"/>
      <c r="E6" s="326"/>
      <c r="F6" s="326"/>
      <c r="G6" s="325"/>
      <c r="H6" s="325"/>
      <c r="I6" s="328"/>
      <c r="J6" s="328"/>
      <c r="K6" s="328"/>
      <c r="L6" s="328"/>
    </row>
    <row r="7" spans="1:12" ht="15" customHeight="1">
      <c r="A7" s="344"/>
      <c r="B7" s="345"/>
      <c r="C7" s="325"/>
      <c r="D7" s="326"/>
      <c r="E7" s="326"/>
      <c r="F7" s="326"/>
      <c r="G7" s="325"/>
      <c r="H7" s="325"/>
      <c r="I7" s="328"/>
      <c r="J7" s="328"/>
      <c r="K7" s="328"/>
      <c r="L7" s="328"/>
    </row>
    <row r="8" spans="1:12" ht="15" customHeight="1">
      <c r="A8" s="344"/>
      <c r="B8" s="345"/>
      <c r="C8" s="325"/>
      <c r="D8" s="326"/>
      <c r="E8" s="326"/>
      <c r="F8" s="326"/>
      <c r="G8" s="325"/>
      <c r="H8" s="325"/>
      <c r="I8" s="328"/>
      <c r="J8" s="328"/>
      <c r="K8" s="328"/>
      <c r="L8" s="328"/>
    </row>
    <row r="9" spans="1:12" s="97" customFormat="1" ht="15" customHeight="1">
      <c r="A9" s="344"/>
      <c r="B9" s="345"/>
      <c r="C9" s="325"/>
      <c r="D9" s="326"/>
      <c r="E9" s="326"/>
      <c r="F9" s="326"/>
      <c r="G9" s="325"/>
      <c r="H9" s="325"/>
      <c r="I9" s="346"/>
      <c r="J9" s="346"/>
      <c r="K9" s="346"/>
      <c r="L9" s="346"/>
    </row>
    <row r="10" spans="1:12" s="97" customFormat="1" ht="15" customHeight="1">
      <c r="A10" s="344"/>
      <c r="B10" s="345"/>
      <c r="C10" s="325"/>
      <c r="D10" s="326"/>
      <c r="E10" s="326"/>
      <c r="F10" s="326"/>
      <c r="G10" s="325"/>
      <c r="H10" s="325"/>
      <c r="I10" s="346"/>
      <c r="J10" s="346"/>
      <c r="K10" s="346"/>
      <c r="L10" s="346"/>
    </row>
    <row r="11" spans="1:12" s="97" customFormat="1" ht="12.75" customHeight="1">
      <c r="A11" s="347" t="s">
        <v>159</v>
      </c>
      <c r="B11" s="347"/>
      <c r="C11" s="347"/>
      <c r="D11" s="347"/>
      <c r="E11" s="347"/>
      <c r="F11" s="347"/>
      <c r="G11" s="347"/>
      <c r="H11" s="347"/>
      <c r="I11" s="346"/>
      <c r="J11" s="346"/>
      <c r="K11" s="346"/>
      <c r="L11" s="346"/>
    </row>
    <row r="12" spans="1:12" s="97" customFormat="1" ht="12.75" customHeight="1">
      <c r="A12" s="348"/>
      <c r="B12" s="348"/>
      <c r="C12" s="348"/>
      <c r="D12" s="348"/>
      <c r="E12" s="348"/>
      <c r="F12" s="348"/>
      <c r="G12" s="348"/>
      <c r="H12" s="348"/>
      <c r="I12" s="346"/>
      <c r="J12" s="346"/>
      <c r="K12" s="346"/>
      <c r="L12" s="346"/>
    </row>
    <row r="13" spans="1:12" s="97" customFormat="1" ht="30" customHeight="1">
      <c r="A13" s="349" t="s">
        <v>4</v>
      </c>
      <c r="B13" s="346" t="s">
        <v>175</v>
      </c>
      <c r="C13" s="350"/>
      <c r="D13" s="351"/>
      <c r="E13" s="351"/>
      <c r="F13" s="351"/>
      <c r="G13" s="352"/>
      <c r="H13" s="352"/>
      <c r="I13" s="346"/>
      <c r="J13" s="346"/>
      <c r="K13" s="346"/>
      <c r="L13" s="346"/>
    </row>
    <row r="14" spans="1:12" s="97" customFormat="1" ht="13.5" customHeight="1" thickBot="1">
      <c r="A14" s="349"/>
      <c r="B14" s="346"/>
      <c r="C14" s="350"/>
      <c r="D14" s="351"/>
      <c r="E14" s="351"/>
      <c r="F14" s="351"/>
      <c r="G14" s="352"/>
      <c r="H14" s="352"/>
      <c r="I14" s="346"/>
      <c r="J14" s="346"/>
      <c r="K14" s="346"/>
      <c r="L14" s="346"/>
    </row>
    <row r="15" spans="1:12" s="102" customFormat="1" ht="33" customHeight="1">
      <c r="A15" s="353" t="s">
        <v>0</v>
      </c>
      <c r="B15" s="354" t="s">
        <v>1</v>
      </c>
      <c r="C15" s="355" t="s">
        <v>3</v>
      </c>
      <c r="D15" s="356" t="s">
        <v>5</v>
      </c>
      <c r="E15" s="356"/>
      <c r="F15" s="356"/>
      <c r="G15" s="357" t="s">
        <v>6</v>
      </c>
      <c r="H15" s="358" t="s">
        <v>2</v>
      </c>
      <c r="I15" s="359"/>
      <c r="J15" s="359"/>
      <c r="K15" s="359"/>
      <c r="L15" s="359"/>
    </row>
    <row r="16" spans="1:12" s="103" customFormat="1" ht="32.25" thickBot="1">
      <c r="A16" s="360"/>
      <c r="B16" s="361"/>
      <c r="C16" s="362"/>
      <c r="D16" s="363" t="s">
        <v>7</v>
      </c>
      <c r="E16" s="363" t="s">
        <v>8</v>
      </c>
      <c r="F16" s="363" t="s">
        <v>9</v>
      </c>
      <c r="G16" s="364"/>
      <c r="H16" s="365"/>
      <c r="I16" s="366"/>
      <c r="J16" s="366"/>
      <c r="K16" s="366"/>
      <c r="L16" s="366"/>
    </row>
    <row r="17" spans="1:12" s="104" customFormat="1" ht="14.1" customHeight="1">
      <c r="A17" s="367" t="s">
        <v>10</v>
      </c>
      <c r="B17" s="368"/>
      <c r="C17" s="368"/>
      <c r="D17" s="368"/>
      <c r="E17" s="368"/>
      <c r="F17" s="368"/>
      <c r="G17" s="368"/>
      <c r="H17" s="369"/>
      <c r="I17" s="370"/>
      <c r="J17" s="370"/>
      <c r="K17" s="370"/>
      <c r="L17" s="370"/>
    </row>
    <row r="18" spans="1:12" ht="14.1" customHeight="1">
      <c r="A18" s="371" t="s">
        <v>11</v>
      </c>
      <c r="B18" s="372" t="s">
        <v>12</v>
      </c>
      <c r="C18" s="373">
        <v>250</v>
      </c>
      <c r="D18" s="374">
        <v>7.68</v>
      </c>
      <c r="E18" s="374">
        <v>8.58</v>
      </c>
      <c r="F18" s="374">
        <v>35.1</v>
      </c>
      <c r="G18" s="375">
        <v>274.38</v>
      </c>
      <c r="H18" s="376">
        <v>260</v>
      </c>
      <c r="I18" s="328"/>
      <c r="J18" s="328"/>
      <c r="K18" s="328"/>
      <c r="L18" s="328"/>
    </row>
    <row r="19" spans="1:12" ht="14.1" customHeight="1">
      <c r="A19" s="371"/>
      <c r="B19" s="372" t="s">
        <v>14</v>
      </c>
      <c r="C19" s="373">
        <v>100</v>
      </c>
      <c r="D19" s="374">
        <v>11.06</v>
      </c>
      <c r="E19" s="374">
        <v>10.02</v>
      </c>
      <c r="F19" s="374">
        <v>35.840000000000003</v>
      </c>
      <c r="G19" s="375">
        <v>254.24</v>
      </c>
      <c r="H19" s="377" t="s">
        <v>13</v>
      </c>
      <c r="I19" s="328"/>
      <c r="J19" s="328"/>
      <c r="K19" s="328"/>
      <c r="L19" s="328"/>
    </row>
    <row r="20" spans="1:12" ht="14.1" customHeight="1">
      <c r="A20" s="371"/>
      <c r="B20" s="372" t="s">
        <v>183</v>
      </c>
      <c r="C20" s="373">
        <v>200</v>
      </c>
      <c r="D20" s="374">
        <v>0.22</v>
      </c>
      <c r="E20" s="374">
        <v>0.06</v>
      </c>
      <c r="F20" s="374">
        <v>7.2</v>
      </c>
      <c r="G20" s="375">
        <v>29.08</v>
      </c>
      <c r="H20" s="376">
        <v>143</v>
      </c>
      <c r="I20" s="328"/>
      <c r="J20" s="328"/>
      <c r="K20" s="328"/>
      <c r="L20" s="328"/>
    </row>
    <row r="21" spans="1:12" s="104" customFormat="1" ht="14.1" customHeight="1">
      <c r="A21" s="371" t="s">
        <v>16</v>
      </c>
      <c r="B21" s="378"/>
      <c r="C21" s="379">
        <f>SUM(C18:C20)</f>
        <v>550</v>
      </c>
      <c r="D21" s="379">
        <f t="shared" ref="D21:G21" si="0">SUM(D18:D20)</f>
        <v>18.96</v>
      </c>
      <c r="E21" s="379">
        <f t="shared" si="0"/>
        <v>18.66</v>
      </c>
      <c r="F21" s="379">
        <f t="shared" si="0"/>
        <v>78.14</v>
      </c>
      <c r="G21" s="379">
        <f t="shared" si="0"/>
        <v>557.70000000000005</v>
      </c>
      <c r="H21" s="380"/>
      <c r="I21" s="370"/>
      <c r="J21" s="370"/>
      <c r="K21" s="370"/>
      <c r="L21" s="370"/>
    </row>
    <row r="22" spans="1:12" ht="14.1" customHeight="1">
      <c r="A22" s="381" t="s">
        <v>17</v>
      </c>
      <c r="B22" s="382" t="s">
        <v>18</v>
      </c>
      <c r="C22" s="383">
        <v>100</v>
      </c>
      <c r="D22" s="384">
        <v>1.9</v>
      </c>
      <c r="E22" s="384">
        <v>8.9</v>
      </c>
      <c r="F22" s="384">
        <v>7.7</v>
      </c>
      <c r="G22" s="383">
        <v>119</v>
      </c>
      <c r="H22" s="385">
        <v>115</v>
      </c>
      <c r="I22" s="328"/>
      <c r="J22" s="328"/>
      <c r="K22" s="328"/>
      <c r="L22" s="328"/>
    </row>
    <row r="23" spans="1:12" ht="14.1" customHeight="1">
      <c r="A23" s="386"/>
      <c r="B23" s="382" t="s">
        <v>19</v>
      </c>
      <c r="C23" s="383">
        <v>250</v>
      </c>
      <c r="D23" s="384">
        <v>2.7</v>
      </c>
      <c r="E23" s="384">
        <v>2.85</v>
      </c>
      <c r="F23" s="384">
        <v>18.829999999999998</v>
      </c>
      <c r="G23" s="383">
        <v>111.25</v>
      </c>
      <c r="H23" s="385">
        <v>147</v>
      </c>
      <c r="I23" s="328"/>
      <c r="J23" s="328"/>
      <c r="K23" s="328"/>
      <c r="L23" s="328"/>
    </row>
    <row r="24" spans="1:12" ht="14.1" customHeight="1">
      <c r="A24" s="386"/>
      <c r="B24" s="382" t="s">
        <v>182</v>
      </c>
      <c r="C24" s="383">
        <v>100</v>
      </c>
      <c r="D24" s="384">
        <v>10.8</v>
      </c>
      <c r="E24" s="384">
        <v>10.3</v>
      </c>
      <c r="F24" s="384">
        <v>16.22</v>
      </c>
      <c r="G24" s="383">
        <v>255.94</v>
      </c>
      <c r="H24" s="385" t="s">
        <v>20</v>
      </c>
      <c r="I24" s="328"/>
      <c r="J24" s="328"/>
      <c r="K24" s="328"/>
      <c r="L24" s="328"/>
    </row>
    <row r="25" spans="1:12" ht="14.1" customHeight="1">
      <c r="A25" s="386"/>
      <c r="B25" s="382" t="s">
        <v>23</v>
      </c>
      <c r="C25" s="383">
        <v>20</v>
      </c>
      <c r="D25" s="384">
        <v>0.69</v>
      </c>
      <c r="E25" s="384">
        <v>0.77</v>
      </c>
      <c r="F25" s="384">
        <v>1.64</v>
      </c>
      <c r="G25" s="383">
        <v>16.48</v>
      </c>
      <c r="H25" s="385" t="s">
        <v>22</v>
      </c>
      <c r="I25" s="328"/>
      <c r="J25" s="328"/>
      <c r="K25" s="328"/>
      <c r="L25" s="328"/>
    </row>
    <row r="26" spans="1:12" ht="14.1" customHeight="1">
      <c r="A26" s="386"/>
      <c r="B26" s="382" t="s">
        <v>24</v>
      </c>
      <c r="C26" s="383">
        <v>180</v>
      </c>
      <c r="D26" s="384">
        <v>9.1999999999999993</v>
      </c>
      <c r="E26" s="384">
        <v>7.91</v>
      </c>
      <c r="F26" s="384">
        <v>46.62</v>
      </c>
      <c r="G26" s="383">
        <v>270.81</v>
      </c>
      <c r="H26" s="385">
        <v>237</v>
      </c>
      <c r="I26" s="328"/>
      <c r="J26" s="328"/>
      <c r="K26" s="328"/>
      <c r="L26" s="328"/>
    </row>
    <row r="27" spans="1:12" ht="14.1" customHeight="1">
      <c r="A27" s="386"/>
      <c r="B27" s="382" t="s">
        <v>25</v>
      </c>
      <c r="C27" s="383">
        <v>200</v>
      </c>
      <c r="D27" s="384">
        <v>0.08</v>
      </c>
      <c r="E27" s="384">
        <v>0</v>
      </c>
      <c r="F27" s="384">
        <v>10.62</v>
      </c>
      <c r="G27" s="383">
        <v>40.44</v>
      </c>
      <c r="H27" s="385">
        <v>508</v>
      </c>
      <c r="I27" s="328"/>
      <c r="J27" s="328"/>
      <c r="K27" s="328"/>
      <c r="L27" s="328"/>
    </row>
    <row r="28" spans="1:12" ht="14.1" customHeight="1">
      <c r="A28" s="386"/>
      <c r="B28" s="382" t="s">
        <v>26</v>
      </c>
      <c r="C28" s="383">
        <v>30</v>
      </c>
      <c r="D28" s="384">
        <v>1.98</v>
      </c>
      <c r="E28" s="384">
        <v>0.27</v>
      </c>
      <c r="F28" s="384">
        <v>11.4</v>
      </c>
      <c r="G28" s="383">
        <v>59.7</v>
      </c>
      <c r="H28" s="385"/>
      <c r="I28" s="328"/>
      <c r="J28" s="328"/>
      <c r="K28" s="328"/>
      <c r="L28" s="328"/>
    </row>
    <row r="29" spans="1:12" ht="14.1" customHeight="1">
      <c r="A29" s="387"/>
      <c r="B29" s="382" t="s">
        <v>27</v>
      </c>
      <c r="C29" s="383">
        <v>30</v>
      </c>
      <c r="D29" s="384">
        <v>1.98</v>
      </c>
      <c r="E29" s="384">
        <v>0.36</v>
      </c>
      <c r="F29" s="384">
        <v>10.02</v>
      </c>
      <c r="G29" s="383">
        <v>52.2</v>
      </c>
      <c r="H29" s="385"/>
      <c r="I29" s="328"/>
      <c r="J29" s="328"/>
      <c r="K29" s="328"/>
      <c r="L29" s="328"/>
    </row>
    <row r="30" spans="1:12" s="104" customFormat="1" ht="14.1" customHeight="1">
      <c r="A30" s="388" t="s">
        <v>28</v>
      </c>
      <c r="B30" s="389"/>
      <c r="C30" s="390">
        <f t="shared" ref="C30:G30" si="1">SUM(C22:C29)</f>
        <v>910</v>
      </c>
      <c r="D30" s="391">
        <f t="shared" si="1"/>
        <v>29.33</v>
      </c>
      <c r="E30" s="391">
        <f t="shared" si="1"/>
        <v>31.36</v>
      </c>
      <c r="F30" s="391">
        <f t="shared" si="1"/>
        <v>123.05</v>
      </c>
      <c r="G30" s="390">
        <f t="shared" si="1"/>
        <v>925.82000000000016</v>
      </c>
      <c r="H30" s="392"/>
      <c r="I30" s="370"/>
      <c r="J30" s="370"/>
      <c r="K30" s="370"/>
      <c r="L30" s="370"/>
    </row>
    <row r="31" spans="1:12" ht="14.1" customHeight="1">
      <c r="A31" s="381" t="s">
        <v>29</v>
      </c>
      <c r="B31" s="382" t="s">
        <v>33</v>
      </c>
      <c r="C31" s="383">
        <v>100</v>
      </c>
      <c r="D31" s="384">
        <v>9.27</v>
      </c>
      <c r="E31" s="384">
        <v>9.5</v>
      </c>
      <c r="F31" s="384">
        <v>32.47</v>
      </c>
      <c r="G31" s="383">
        <v>239.67</v>
      </c>
      <c r="H31" s="385" t="s">
        <v>32</v>
      </c>
      <c r="I31" s="328"/>
      <c r="J31" s="328"/>
      <c r="K31" s="328"/>
      <c r="L31" s="328"/>
    </row>
    <row r="32" spans="1:12" ht="14.1" customHeight="1">
      <c r="A32" s="387"/>
      <c r="B32" s="382" t="s">
        <v>31</v>
      </c>
      <c r="C32" s="383">
        <v>200</v>
      </c>
      <c r="D32" s="384">
        <v>0.24</v>
      </c>
      <c r="E32" s="384">
        <v>0.06</v>
      </c>
      <c r="F32" s="384">
        <v>10.16</v>
      </c>
      <c r="G32" s="383">
        <v>42.14</v>
      </c>
      <c r="H32" s="385" t="s">
        <v>30</v>
      </c>
      <c r="I32" s="328"/>
      <c r="J32" s="328"/>
      <c r="K32" s="328"/>
      <c r="L32" s="328"/>
    </row>
    <row r="33" spans="1:12" s="104" customFormat="1" ht="14.1" customHeight="1">
      <c r="A33" s="388" t="s">
        <v>34</v>
      </c>
      <c r="B33" s="389"/>
      <c r="C33" s="390">
        <f t="shared" ref="C33:G33" si="2">SUM(C31:C32)</f>
        <v>300</v>
      </c>
      <c r="D33" s="391">
        <f t="shared" si="2"/>
        <v>9.51</v>
      </c>
      <c r="E33" s="391">
        <f t="shared" si="2"/>
        <v>9.56</v>
      </c>
      <c r="F33" s="391">
        <f t="shared" si="2"/>
        <v>42.629999999999995</v>
      </c>
      <c r="G33" s="390">
        <f t="shared" si="2"/>
        <v>281.81</v>
      </c>
      <c r="H33" s="392"/>
      <c r="I33" s="370"/>
      <c r="J33" s="370"/>
      <c r="K33" s="370"/>
      <c r="L33" s="370"/>
    </row>
    <row r="34" spans="1:12" s="104" customFormat="1" ht="14.1" customHeight="1" thickBot="1">
      <c r="A34" s="393" t="s">
        <v>35</v>
      </c>
      <c r="B34" s="394"/>
      <c r="C34" s="395">
        <f t="shared" ref="C34:G34" si="3">C33+C30+C21</f>
        <v>1760</v>
      </c>
      <c r="D34" s="396">
        <f t="shared" si="3"/>
        <v>57.8</v>
      </c>
      <c r="E34" s="396">
        <f t="shared" si="3"/>
        <v>59.58</v>
      </c>
      <c r="F34" s="396">
        <f t="shared" si="3"/>
        <v>243.82</v>
      </c>
      <c r="G34" s="395">
        <f t="shared" si="3"/>
        <v>1765.3300000000002</v>
      </c>
      <c r="H34" s="397"/>
      <c r="I34" s="370"/>
      <c r="J34" s="370"/>
      <c r="K34" s="370"/>
      <c r="L34" s="370"/>
    </row>
    <row r="35" spans="1:12" s="104" customFormat="1" ht="14.1" customHeight="1">
      <c r="A35" s="398" t="s">
        <v>36</v>
      </c>
      <c r="B35" s="399"/>
      <c r="C35" s="399"/>
      <c r="D35" s="399"/>
      <c r="E35" s="399"/>
      <c r="F35" s="399"/>
      <c r="G35" s="399"/>
      <c r="H35" s="400"/>
      <c r="I35" s="370"/>
      <c r="J35" s="370"/>
      <c r="K35" s="370"/>
      <c r="L35" s="370"/>
    </row>
    <row r="36" spans="1:12" ht="14.1" customHeight="1">
      <c r="A36" s="401" t="s">
        <v>11</v>
      </c>
      <c r="B36" s="372" t="s">
        <v>49</v>
      </c>
      <c r="C36" s="373">
        <v>250</v>
      </c>
      <c r="D36" s="374">
        <v>9.7799999999999994</v>
      </c>
      <c r="E36" s="374">
        <v>8.8000000000000007</v>
      </c>
      <c r="F36" s="374">
        <v>50.75</v>
      </c>
      <c r="G36" s="375">
        <v>321.64999999999998</v>
      </c>
      <c r="H36" s="376">
        <v>250</v>
      </c>
      <c r="I36" s="328"/>
      <c r="J36" s="328"/>
      <c r="K36" s="328"/>
      <c r="L36" s="328"/>
    </row>
    <row r="37" spans="1:12" ht="14.1" customHeight="1">
      <c r="A37" s="402"/>
      <c r="B37" s="372" t="s">
        <v>50</v>
      </c>
      <c r="C37" s="373">
        <v>60</v>
      </c>
      <c r="D37" s="374">
        <v>5.1100000000000003</v>
      </c>
      <c r="E37" s="374">
        <v>6.98</v>
      </c>
      <c r="F37" s="374">
        <v>22.45</v>
      </c>
      <c r="G37" s="375">
        <v>193.91</v>
      </c>
      <c r="H37" s="376">
        <v>7</v>
      </c>
      <c r="I37" s="328"/>
      <c r="J37" s="328"/>
      <c r="K37" s="328"/>
      <c r="L37" s="328"/>
    </row>
    <row r="38" spans="1:12" ht="14.1" customHeight="1">
      <c r="A38" s="402"/>
      <c r="B38" s="372" t="s">
        <v>51</v>
      </c>
      <c r="C38" s="373">
        <v>40</v>
      </c>
      <c r="D38" s="374">
        <v>5.0999999999999996</v>
      </c>
      <c r="E38" s="374">
        <v>4.5999999999999996</v>
      </c>
      <c r="F38" s="374">
        <v>0.3</v>
      </c>
      <c r="G38" s="375">
        <v>63</v>
      </c>
      <c r="H38" s="376">
        <v>300</v>
      </c>
      <c r="I38" s="328"/>
      <c r="J38" s="328"/>
      <c r="K38" s="328"/>
      <c r="L38" s="328"/>
    </row>
    <row r="39" spans="1:12" ht="14.1" customHeight="1">
      <c r="A39" s="403"/>
      <c r="B39" s="372" t="s">
        <v>52</v>
      </c>
      <c r="C39" s="373">
        <v>200</v>
      </c>
      <c r="D39" s="374">
        <v>0.2</v>
      </c>
      <c r="E39" s="374">
        <v>0</v>
      </c>
      <c r="F39" s="374">
        <v>6.5</v>
      </c>
      <c r="G39" s="375">
        <v>26.8</v>
      </c>
      <c r="H39" s="376">
        <v>143</v>
      </c>
      <c r="I39" s="328"/>
      <c r="J39" s="328"/>
      <c r="K39" s="328"/>
      <c r="L39" s="328"/>
    </row>
    <row r="40" spans="1:12" s="104" customFormat="1" ht="14.1" customHeight="1">
      <c r="A40" s="371" t="s">
        <v>16</v>
      </c>
      <c r="B40" s="378"/>
      <c r="C40" s="379">
        <f>SUM(C36:C39)</f>
        <v>550</v>
      </c>
      <c r="D40" s="379">
        <f t="shared" ref="D40:G40" si="4">SUM(D36:D39)</f>
        <v>20.190000000000001</v>
      </c>
      <c r="E40" s="379">
        <f t="shared" si="4"/>
        <v>20.380000000000003</v>
      </c>
      <c r="F40" s="379">
        <f t="shared" si="4"/>
        <v>80</v>
      </c>
      <c r="G40" s="379">
        <f t="shared" si="4"/>
        <v>605.3599999999999</v>
      </c>
      <c r="H40" s="380"/>
      <c r="I40" s="370"/>
      <c r="J40" s="370"/>
      <c r="K40" s="370"/>
      <c r="L40" s="370"/>
    </row>
    <row r="41" spans="1:12" ht="14.1" customHeight="1">
      <c r="A41" s="371" t="s">
        <v>17</v>
      </c>
      <c r="B41" s="372" t="s">
        <v>153</v>
      </c>
      <c r="C41" s="373">
        <v>100</v>
      </c>
      <c r="D41" s="374">
        <v>1.17</v>
      </c>
      <c r="E41" s="374">
        <v>0.1</v>
      </c>
      <c r="F41" s="374">
        <v>5.67</v>
      </c>
      <c r="G41" s="375">
        <v>28.33</v>
      </c>
      <c r="H41" s="376">
        <v>16</v>
      </c>
      <c r="I41" s="328"/>
      <c r="J41" s="328"/>
      <c r="K41" s="328"/>
      <c r="L41" s="328"/>
    </row>
    <row r="42" spans="1:12" ht="14.1" customHeight="1">
      <c r="A42" s="371"/>
      <c r="B42" s="372" t="s">
        <v>41</v>
      </c>
      <c r="C42" s="373">
        <v>250</v>
      </c>
      <c r="D42" s="374">
        <v>2.25</v>
      </c>
      <c r="E42" s="374">
        <v>7.43</v>
      </c>
      <c r="F42" s="374">
        <v>14.43</v>
      </c>
      <c r="G42" s="375">
        <v>120.85</v>
      </c>
      <c r="H42" s="376">
        <v>131</v>
      </c>
      <c r="I42" s="328"/>
      <c r="J42" s="328"/>
      <c r="K42" s="328"/>
      <c r="L42" s="328"/>
    </row>
    <row r="43" spans="1:12" ht="14.1" customHeight="1">
      <c r="A43" s="371"/>
      <c r="B43" s="372" t="s">
        <v>184</v>
      </c>
      <c r="C43" s="373">
        <v>100</v>
      </c>
      <c r="D43" s="374">
        <v>15.74</v>
      </c>
      <c r="E43" s="374">
        <v>11.85</v>
      </c>
      <c r="F43" s="374">
        <v>39.14</v>
      </c>
      <c r="G43" s="375">
        <v>224.47</v>
      </c>
      <c r="H43" s="385" t="s">
        <v>94</v>
      </c>
      <c r="I43" s="328"/>
      <c r="J43" s="328"/>
      <c r="K43" s="328"/>
      <c r="L43" s="328"/>
    </row>
    <row r="44" spans="1:12" ht="14.1" customHeight="1">
      <c r="A44" s="371"/>
      <c r="B44" s="372" t="s">
        <v>43</v>
      </c>
      <c r="C44" s="373">
        <v>180</v>
      </c>
      <c r="D44" s="374">
        <v>3.67</v>
      </c>
      <c r="E44" s="374">
        <v>9.36</v>
      </c>
      <c r="F44" s="374">
        <v>24.53</v>
      </c>
      <c r="G44" s="375">
        <v>236.7</v>
      </c>
      <c r="H44" s="376">
        <v>312</v>
      </c>
      <c r="I44" s="328"/>
      <c r="J44" s="328"/>
      <c r="K44" s="328"/>
      <c r="L44" s="328"/>
    </row>
    <row r="45" spans="1:12" ht="14.1" customHeight="1">
      <c r="A45" s="371"/>
      <c r="B45" s="372" t="s">
        <v>172</v>
      </c>
      <c r="C45" s="373">
        <v>180</v>
      </c>
      <c r="D45" s="374">
        <v>3.64</v>
      </c>
      <c r="E45" s="374">
        <v>9.66</v>
      </c>
      <c r="F45" s="374">
        <v>24.35</v>
      </c>
      <c r="G45" s="375">
        <v>233.88</v>
      </c>
      <c r="H45" s="376">
        <v>173</v>
      </c>
      <c r="I45" s="328"/>
      <c r="J45" s="328"/>
      <c r="K45" s="328"/>
      <c r="L45" s="328"/>
    </row>
    <row r="46" spans="1:12" ht="14.1" customHeight="1">
      <c r="A46" s="371"/>
      <c r="B46" s="372" t="s">
        <v>45</v>
      </c>
      <c r="C46" s="373">
        <v>200</v>
      </c>
      <c r="D46" s="374">
        <v>1.92</v>
      </c>
      <c r="E46" s="374">
        <v>0.12</v>
      </c>
      <c r="F46" s="374">
        <v>25.86</v>
      </c>
      <c r="G46" s="375">
        <v>112.36</v>
      </c>
      <c r="H46" s="377" t="s">
        <v>44</v>
      </c>
      <c r="I46" s="328"/>
      <c r="J46" s="328"/>
      <c r="K46" s="328"/>
      <c r="L46" s="328"/>
    </row>
    <row r="47" spans="1:12" ht="14.1" customHeight="1">
      <c r="A47" s="371"/>
      <c r="B47" s="372" t="s">
        <v>26</v>
      </c>
      <c r="C47" s="373">
        <v>30</v>
      </c>
      <c r="D47" s="374">
        <v>1.98</v>
      </c>
      <c r="E47" s="374">
        <v>0.27</v>
      </c>
      <c r="F47" s="374">
        <v>11.4</v>
      </c>
      <c r="G47" s="375">
        <v>59.7</v>
      </c>
      <c r="H47" s="376"/>
      <c r="I47" s="328"/>
      <c r="J47" s="328"/>
      <c r="K47" s="328"/>
      <c r="L47" s="328"/>
    </row>
    <row r="48" spans="1:12" ht="14.1" customHeight="1">
      <c r="A48" s="371"/>
      <c r="B48" s="372" t="s">
        <v>27</v>
      </c>
      <c r="C48" s="373">
        <v>30</v>
      </c>
      <c r="D48" s="374">
        <v>1.98</v>
      </c>
      <c r="E48" s="374">
        <v>0.36</v>
      </c>
      <c r="F48" s="374">
        <v>10.02</v>
      </c>
      <c r="G48" s="375">
        <v>52.2</v>
      </c>
      <c r="H48" s="376"/>
      <c r="I48" s="328"/>
      <c r="J48" s="328"/>
      <c r="K48" s="328"/>
      <c r="L48" s="328"/>
    </row>
    <row r="49" spans="1:15" s="104" customFormat="1" ht="14.1" customHeight="1">
      <c r="A49" s="371" t="s">
        <v>28</v>
      </c>
      <c r="B49" s="378"/>
      <c r="C49" s="379">
        <f>SUM(C41:C48)-C45</f>
        <v>890</v>
      </c>
      <c r="D49" s="379">
        <f t="shared" ref="D49:G49" si="5">SUM(D41:D48)-D45</f>
        <v>28.71</v>
      </c>
      <c r="E49" s="379">
        <f t="shared" si="5"/>
        <v>29.49</v>
      </c>
      <c r="F49" s="379">
        <f t="shared" si="5"/>
        <v>131.05000000000004</v>
      </c>
      <c r="G49" s="379">
        <f t="shared" si="5"/>
        <v>834.61</v>
      </c>
      <c r="H49" s="380"/>
      <c r="I49" s="370"/>
      <c r="J49" s="370"/>
      <c r="K49" s="370"/>
      <c r="L49" s="370"/>
    </row>
    <row r="50" spans="1:15" ht="14.1" customHeight="1">
      <c r="A50" s="371" t="s">
        <v>29</v>
      </c>
      <c r="B50" s="372" t="s">
        <v>46</v>
      </c>
      <c r="C50" s="373">
        <v>200</v>
      </c>
      <c r="D50" s="374">
        <v>0</v>
      </c>
      <c r="E50" s="374">
        <v>0</v>
      </c>
      <c r="F50" s="374">
        <v>15</v>
      </c>
      <c r="G50" s="375">
        <v>95</v>
      </c>
      <c r="H50" s="376">
        <v>614</v>
      </c>
      <c r="I50" s="328"/>
      <c r="J50" s="328"/>
      <c r="K50" s="328"/>
      <c r="L50" s="328"/>
    </row>
    <row r="51" spans="1:15" ht="14.1" customHeight="1">
      <c r="A51" s="371"/>
      <c r="B51" s="372" t="s">
        <v>47</v>
      </c>
      <c r="C51" s="373">
        <v>100</v>
      </c>
      <c r="D51" s="374">
        <v>10.31</v>
      </c>
      <c r="E51" s="374">
        <v>10</v>
      </c>
      <c r="F51" s="374">
        <v>25.13</v>
      </c>
      <c r="G51" s="375">
        <v>245.94</v>
      </c>
      <c r="H51" s="376">
        <v>438</v>
      </c>
      <c r="I51" s="328"/>
      <c r="J51" s="328"/>
      <c r="K51" s="328"/>
      <c r="L51" s="328"/>
    </row>
    <row r="52" spans="1:15" s="104" customFormat="1" ht="14.1" customHeight="1">
      <c r="A52" s="371" t="s">
        <v>34</v>
      </c>
      <c r="B52" s="378"/>
      <c r="C52" s="379">
        <f>SUM(C50:C51)</f>
        <v>300</v>
      </c>
      <c r="D52" s="379">
        <f t="shared" ref="D52:G52" si="6">SUM(D50:D51)</f>
        <v>10.31</v>
      </c>
      <c r="E52" s="379">
        <f t="shared" si="6"/>
        <v>10</v>
      </c>
      <c r="F52" s="379">
        <f t="shared" si="6"/>
        <v>40.129999999999995</v>
      </c>
      <c r="G52" s="379">
        <f t="shared" si="6"/>
        <v>340.94</v>
      </c>
      <c r="H52" s="380"/>
      <c r="I52" s="370"/>
      <c r="J52" s="370"/>
      <c r="K52" s="370"/>
      <c r="L52" s="370"/>
    </row>
    <row r="53" spans="1:15" s="104" customFormat="1" ht="14.1" customHeight="1" thickBot="1">
      <c r="A53" s="401" t="s">
        <v>35</v>
      </c>
      <c r="B53" s="404"/>
      <c r="C53" s="405">
        <f>C52+C49+C40</f>
        <v>1740</v>
      </c>
      <c r="D53" s="405">
        <f t="shared" ref="D53:G53" si="7">D52+D49+D40</f>
        <v>59.210000000000008</v>
      </c>
      <c r="E53" s="405">
        <f t="shared" si="7"/>
        <v>59.87</v>
      </c>
      <c r="F53" s="405">
        <f t="shared" si="7"/>
        <v>251.18000000000004</v>
      </c>
      <c r="G53" s="405">
        <f t="shared" si="7"/>
        <v>1780.9099999999999</v>
      </c>
      <c r="H53" s="406"/>
      <c r="I53" s="370"/>
      <c r="J53" s="370"/>
      <c r="K53" s="370"/>
      <c r="L53" s="370"/>
    </row>
    <row r="54" spans="1:15" s="104" customFormat="1" ht="14.1" customHeight="1">
      <c r="A54" s="398" t="s">
        <v>48</v>
      </c>
      <c r="B54" s="399"/>
      <c r="C54" s="399"/>
      <c r="D54" s="399"/>
      <c r="E54" s="399"/>
      <c r="F54" s="399"/>
      <c r="G54" s="399"/>
      <c r="H54" s="400"/>
      <c r="I54" s="370"/>
      <c r="J54" s="370"/>
      <c r="K54" s="370"/>
      <c r="L54" s="370"/>
    </row>
    <row r="55" spans="1:15" ht="14.1" customHeight="1">
      <c r="A55" s="371" t="s">
        <v>11</v>
      </c>
      <c r="B55" s="372" t="s">
        <v>37</v>
      </c>
      <c r="C55" s="373">
        <v>250</v>
      </c>
      <c r="D55" s="374">
        <v>17.649999999999999</v>
      </c>
      <c r="E55" s="374">
        <v>11.95</v>
      </c>
      <c r="F55" s="374">
        <v>37.549999999999997</v>
      </c>
      <c r="G55" s="375">
        <v>309.35000000000002</v>
      </c>
      <c r="H55" s="376">
        <v>117</v>
      </c>
      <c r="I55" s="329"/>
      <c r="J55" s="407"/>
      <c r="K55" s="331"/>
      <c r="L55" s="331"/>
      <c r="M55" s="18"/>
      <c r="N55" s="20"/>
      <c r="O55" s="17"/>
    </row>
    <row r="56" spans="1:15" ht="14.1" customHeight="1">
      <c r="A56" s="371"/>
      <c r="B56" s="372" t="s">
        <v>38</v>
      </c>
      <c r="C56" s="373">
        <v>100</v>
      </c>
      <c r="D56" s="374">
        <v>3.83</v>
      </c>
      <c r="E56" s="374">
        <v>6.72</v>
      </c>
      <c r="F56" s="374">
        <v>41.19</v>
      </c>
      <c r="G56" s="375">
        <v>276.61</v>
      </c>
      <c r="H56" s="376">
        <v>270</v>
      </c>
      <c r="I56" s="329"/>
      <c r="J56" s="407"/>
      <c r="K56" s="331"/>
      <c r="L56" s="331"/>
      <c r="M56" s="18"/>
      <c r="N56" s="20"/>
      <c r="O56" s="17"/>
    </row>
    <row r="57" spans="1:15" ht="14.1" customHeight="1">
      <c r="A57" s="371"/>
      <c r="B57" s="372" t="s">
        <v>163</v>
      </c>
      <c r="C57" s="373">
        <v>200</v>
      </c>
      <c r="D57" s="374">
        <v>0.16</v>
      </c>
      <c r="E57" s="374">
        <v>0.04</v>
      </c>
      <c r="F57" s="374">
        <v>9.1</v>
      </c>
      <c r="G57" s="375">
        <v>36.94</v>
      </c>
      <c r="H57" s="377" t="s">
        <v>39</v>
      </c>
      <c r="I57" s="329"/>
      <c r="J57" s="407"/>
      <c r="K57" s="331"/>
      <c r="L57" s="331"/>
      <c r="M57" s="18"/>
      <c r="N57" s="20"/>
      <c r="O57" s="17"/>
    </row>
    <row r="58" spans="1:15" s="104" customFormat="1" ht="14.1" customHeight="1">
      <c r="A58" s="371" t="s">
        <v>16</v>
      </c>
      <c r="B58" s="378"/>
      <c r="C58" s="379">
        <f>SUM(C55:C57)</f>
        <v>550</v>
      </c>
      <c r="D58" s="379">
        <f t="shared" ref="D58:G58" si="8">SUM(D55:D57)</f>
        <v>21.639999999999997</v>
      </c>
      <c r="E58" s="379">
        <f t="shared" si="8"/>
        <v>18.709999999999997</v>
      </c>
      <c r="F58" s="379">
        <f t="shared" si="8"/>
        <v>87.839999999999989</v>
      </c>
      <c r="G58" s="379">
        <f t="shared" si="8"/>
        <v>622.90000000000009</v>
      </c>
      <c r="H58" s="380"/>
      <c r="I58" s="370"/>
      <c r="J58" s="370"/>
      <c r="K58" s="370"/>
      <c r="L58" s="370"/>
    </row>
    <row r="59" spans="1:15" ht="14.1" customHeight="1">
      <c r="A59" s="408" t="s">
        <v>17</v>
      </c>
      <c r="B59" s="372" t="s">
        <v>40</v>
      </c>
      <c r="C59" s="373">
        <v>100</v>
      </c>
      <c r="D59" s="374">
        <v>0.8</v>
      </c>
      <c r="E59" s="374">
        <v>0.1</v>
      </c>
      <c r="F59" s="374">
        <v>1.7</v>
      </c>
      <c r="G59" s="375">
        <v>13</v>
      </c>
      <c r="H59" s="376">
        <v>107</v>
      </c>
      <c r="I59" s="328"/>
      <c r="J59" s="328"/>
      <c r="K59" s="328"/>
      <c r="L59" s="328"/>
    </row>
    <row r="60" spans="1:15" ht="14.1" customHeight="1">
      <c r="A60" s="409"/>
      <c r="B60" s="382" t="s">
        <v>149</v>
      </c>
      <c r="C60" s="383">
        <v>250</v>
      </c>
      <c r="D60" s="384">
        <v>3.22</v>
      </c>
      <c r="E60" s="384">
        <v>6.8</v>
      </c>
      <c r="F60" s="384">
        <v>19.8</v>
      </c>
      <c r="G60" s="383">
        <v>111.6</v>
      </c>
      <c r="H60" s="385" t="s">
        <v>73</v>
      </c>
      <c r="I60" s="328"/>
      <c r="J60" s="328"/>
      <c r="K60" s="328"/>
      <c r="L60" s="328"/>
    </row>
    <row r="61" spans="1:15" ht="14.1" customHeight="1">
      <c r="A61" s="409"/>
      <c r="B61" s="382" t="s">
        <v>180</v>
      </c>
      <c r="C61" s="383">
        <v>100</v>
      </c>
      <c r="D61" s="384">
        <v>13.4</v>
      </c>
      <c r="E61" s="384">
        <v>15.5</v>
      </c>
      <c r="F61" s="384">
        <v>9.58</v>
      </c>
      <c r="G61" s="383">
        <v>220.11</v>
      </c>
      <c r="H61" s="385" t="s">
        <v>74</v>
      </c>
      <c r="I61" s="328"/>
      <c r="J61" s="328"/>
      <c r="K61" s="328"/>
      <c r="L61" s="328"/>
    </row>
    <row r="62" spans="1:15" ht="14.1" customHeight="1">
      <c r="A62" s="409"/>
      <c r="B62" s="382" t="s">
        <v>75</v>
      </c>
      <c r="C62" s="383">
        <v>20</v>
      </c>
      <c r="D62" s="384">
        <v>0.12</v>
      </c>
      <c r="E62" s="384">
        <v>0.75</v>
      </c>
      <c r="F62" s="384">
        <v>1.07</v>
      </c>
      <c r="G62" s="383">
        <v>11.5</v>
      </c>
      <c r="H62" s="385">
        <v>453</v>
      </c>
      <c r="I62" s="328"/>
      <c r="J62" s="328"/>
      <c r="K62" s="328"/>
      <c r="L62" s="328"/>
    </row>
    <row r="63" spans="1:15" ht="14.1" customHeight="1">
      <c r="A63" s="409"/>
      <c r="B63" s="382" t="s">
        <v>77</v>
      </c>
      <c r="C63" s="383">
        <v>180</v>
      </c>
      <c r="D63" s="384">
        <v>7.08</v>
      </c>
      <c r="E63" s="384">
        <v>4.45</v>
      </c>
      <c r="F63" s="384">
        <v>43.09</v>
      </c>
      <c r="G63" s="383">
        <v>283.79000000000002</v>
      </c>
      <c r="H63" s="385" t="s">
        <v>76</v>
      </c>
      <c r="I63" s="328"/>
      <c r="J63" s="328"/>
      <c r="K63" s="328"/>
      <c r="L63" s="328"/>
    </row>
    <row r="64" spans="1:15" ht="14.1" customHeight="1">
      <c r="A64" s="409"/>
      <c r="B64" s="382" t="s">
        <v>79</v>
      </c>
      <c r="C64" s="383">
        <v>200</v>
      </c>
      <c r="D64" s="384">
        <v>0</v>
      </c>
      <c r="E64" s="384">
        <v>0</v>
      </c>
      <c r="F64" s="384">
        <v>19</v>
      </c>
      <c r="G64" s="383">
        <v>75</v>
      </c>
      <c r="H64" s="385" t="s">
        <v>78</v>
      </c>
      <c r="I64" s="328"/>
      <c r="J64" s="328"/>
      <c r="K64" s="328"/>
      <c r="L64" s="328"/>
    </row>
    <row r="65" spans="1:12" ht="14.1" customHeight="1">
      <c r="A65" s="409"/>
      <c r="B65" s="382" t="s">
        <v>26</v>
      </c>
      <c r="C65" s="383">
        <v>30</v>
      </c>
      <c r="D65" s="384">
        <v>1.98</v>
      </c>
      <c r="E65" s="384">
        <v>0.27</v>
      </c>
      <c r="F65" s="384">
        <v>11.4</v>
      </c>
      <c r="G65" s="383">
        <v>59.7</v>
      </c>
      <c r="H65" s="385"/>
      <c r="I65" s="328"/>
      <c r="J65" s="328"/>
      <c r="K65" s="328"/>
      <c r="L65" s="328"/>
    </row>
    <row r="66" spans="1:12" ht="14.1" customHeight="1">
      <c r="A66" s="410"/>
      <c r="B66" s="382" t="s">
        <v>27</v>
      </c>
      <c r="C66" s="383">
        <v>30</v>
      </c>
      <c r="D66" s="384">
        <v>1.98</v>
      </c>
      <c r="E66" s="384">
        <v>0.36</v>
      </c>
      <c r="F66" s="384">
        <v>10.02</v>
      </c>
      <c r="G66" s="383">
        <v>52.2</v>
      </c>
      <c r="H66" s="385"/>
      <c r="I66" s="328"/>
      <c r="J66" s="328"/>
      <c r="K66" s="328"/>
      <c r="L66" s="328"/>
    </row>
    <row r="67" spans="1:12" s="104" customFormat="1" ht="14.1" customHeight="1">
      <c r="A67" s="388" t="s">
        <v>28</v>
      </c>
      <c r="B67" s="389"/>
      <c r="C67" s="390">
        <f>SUM(C59:C66)</f>
        <v>910</v>
      </c>
      <c r="D67" s="390">
        <f t="shared" ref="D67:G67" si="9">SUM(D59:D66)</f>
        <v>28.580000000000005</v>
      </c>
      <c r="E67" s="390">
        <f t="shared" si="9"/>
        <v>28.229999999999997</v>
      </c>
      <c r="F67" s="390">
        <f t="shared" si="9"/>
        <v>115.66000000000001</v>
      </c>
      <c r="G67" s="390">
        <f t="shared" si="9"/>
        <v>826.90000000000009</v>
      </c>
      <c r="H67" s="392"/>
      <c r="I67" s="370"/>
      <c r="J67" s="370"/>
      <c r="K67" s="370"/>
      <c r="L67" s="370"/>
    </row>
    <row r="68" spans="1:12" ht="14.1" customHeight="1">
      <c r="A68" s="381" t="s">
        <v>29</v>
      </c>
      <c r="B68" s="382" t="s">
        <v>66</v>
      </c>
      <c r="C68" s="383">
        <v>200</v>
      </c>
      <c r="D68" s="384">
        <v>4.5</v>
      </c>
      <c r="E68" s="384">
        <v>5</v>
      </c>
      <c r="F68" s="384">
        <v>15.6</v>
      </c>
      <c r="G68" s="383">
        <v>158</v>
      </c>
      <c r="H68" s="385"/>
      <c r="I68" s="328"/>
      <c r="J68" s="328"/>
      <c r="K68" s="328"/>
      <c r="L68" s="328"/>
    </row>
    <row r="69" spans="1:12" ht="14.1" customHeight="1">
      <c r="A69" s="387"/>
      <c r="B69" s="382" t="s">
        <v>68</v>
      </c>
      <c r="C69" s="383">
        <v>100</v>
      </c>
      <c r="D69" s="384">
        <v>5.76</v>
      </c>
      <c r="E69" s="384">
        <v>4.7300000000000004</v>
      </c>
      <c r="F69" s="384">
        <v>28.95</v>
      </c>
      <c r="G69" s="383">
        <v>175.13</v>
      </c>
      <c r="H69" s="385" t="s">
        <v>67</v>
      </c>
      <c r="I69" s="328"/>
      <c r="J69" s="328"/>
      <c r="K69" s="328"/>
      <c r="L69" s="328"/>
    </row>
    <row r="70" spans="1:12" s="104" customFormat="1" ht="14.1" customHeight="1">
      <c r="A70" s="371" t="s">
        <v>34</v>
      </c>
      <c r="B70" s="378"/>
      <c r="C70" s="379">
        <f>SUM(C68:C69)</f>
        <v>300</v>
      </c>
      <c r="D70" s="379">
        <f t="shared" ref="D70:G70" si="10">SUM(D68:D69)</f>
        <v>10.26</v>
      </c>
      <c r="E70" s="379">
        <f t="shared" si="10"/>
        <v>9.73</v>
      </c>
      <c r="F70" s="379">
        <f t="shared" si="10"/>
        <v>44.55</v>
      </c>
      <c r="G70" s="379">
        <f t="shared" si="10"/>
        <v>333.13</v>
      </c>
      <c r="H70" s="380"/>
      <c r="I70" s="370"/>
      <c r="J70" s="370"/>
      <c r="K70" s="370"/>
      <c r="L70" s="370"/>
    </row>
    <row r="71" spans="1:12" s="104" customFormat="1" ht="14.1" customHeight="1" thickBot="1">
      <c r="A71" s="401" t="s">
        <v>35</v>
      </c>
      <c r="B71" s="404"/>
      <c r="C71" s="405">
        <f t="shared" ref="C71:G71" si="11">C70+C67+C58</f>
        <v>1760</v>
      </c>
      <c r="D71" s="405">
        <f t="shared" si="11"/>
        <v>60.480000000000004</v>
      </c>
      <c r="E71" s="405">
        <f t="shared" si="11"/>
        <v>56.669999999999987</v>
      </c>
      <c r="F71" s="405">
        <f t="shared" si="11"/>
        <v>248.05</v>
      </c>
      <c r="G71" s="405">
        <f t="shared" si="11"/>
        <v>1782.9300000000003</v>
      </c>
      <c r="H71" s="406"/>
      <c r="I71" s="370"/>
      <c r="J71" s="370"/>
      <c r="K71" s="370"/>
      <c r="L71" s="370"/>
    </row>
    <row r="72" spans="1:12" s="104" customFormat="1" ht="14.1" customHeight="1">
      <c r="A72" s="398" t="s">
        <v>59</v>
      </c>
      <c r="B72" s="399"/>
      <c r="C72" s="399"/>
      <c r="D72" s="399"/>
      <c r="E72" s="399"/>
      <c r="F72" s="399"/>
      <c r="G72" s="399"/>
      <c r="H72" s="400"/>
      <c r="I72" s="370"/>
      <c r="J72" s="370"/>
      <c r="K72" s="370"/>
      <c r="L72" s="370"/>
    </row>
    <row r="73" spans="1:12" ht="14.1" customHeight="1">
      <c r="A73" s="371" t="s">
        <v>11</v>
      </c>
      <c r="B73" s="382" t="s">
        <v>165</v>
      </c>
      <c r="C73" s="411">
        <v>100</v>
      </c>
      <c r="D73" s="412">
        <v>1.17</v>
      </c>
      <c r="E73" s="412">
        <v>0.1</v>
      </c>
      <c r="F73" s="412">
        <v>5.67</v>
      </c>
      <c r="G73" s="413">
        <v>28.33</v>
      </c>
      <c r="H73" s="414"/>
      <c r="I73" s="328"/>
      <c r="J73" s="328"/>
      <c r="K73" s="328"/>
      <c r="L73" s="328"/>
    </row>
    <row r="74" spans="1:12" ht="14.1" customHeight="1">
      <c r="A74" s="371"/>
      <c r="B74" s="382" t="s">
        <v>126</v>
      </c>
      <c r="C74" s="383">
        <v>100</v>
      </c>
      <c r="D74" s="384">
        <v>1.43</v>
      </c>
      <c r="E74" s="384">
        <v>0.83</v>
      </c>
      <c r="F74" s="384">
        <v>2.83</v>
      </c>
      <c r="G74" s="384">
        <v>75.98</v>
      </c>
      <c r="H74" s="414"/>
      <c r="I74" s="328"/>
      <c r="J74" s="328"/>
      <c r="K74" s="328"/>
      <c r="L74" s="328"/>
    </row>
    <row r="75" spans="1:12" ht="14.1" customHeight="1">
      <c r="A75" s="371"/>
      <c r="B75" s="382" t="s">
        <v>168</v>
      </c>
      <c r="C75" s="383">
        <v>100</v>
      </c>
      <c r="D75" s="384">
        <v>8.1</v>
      </c>
      <c r="E75" s="384">
        <v>9.5</v>
      </c>
      <c r="F75" s="384">
        <v>9.4700000000000006</v>
      </c>
      <c r="G75" s="383">
        <v>181.52</v>
      </c>
      <c r="H75" s="414" t="s">
        <v>169</v>
      </c>
      <c r="I75" s="328"/>
      <c r="J75" s="328"/>
      <c r="K75" s="328"/>
      <c r="L75" s="328"/>
    </row>
    <row r="76" spans="1:12" ht="14.1" customHeight="1">
      <c r="A76" s="371"/>
      <c r="B76" s="382" t="s">
        <v>24</v>
      </c>
      <c r="C76" s="383">
        <v>180</v>
      </c>
      <c r="D76" s="384">
        <v>9.17</v>
      </c>
      <c r="E76" s="384">
        <v>9.5</v>
      </c>
      <c r="F76" s="384">
        <v>46.62</v>
      </c>
      <c r="G76" s="383">
        <v>270.81</v>
      </c>
      <c r="H76" s="385">
        <v>237</v>
      </c>
      <c r="I76" s="328"/>
      <c r="J76" s="328"/>
      <c r="K76" s="328"/>
      <c r="L76" s="328"/>
    </row>
    <row r="77" spans="1:12" ht="14.1" customHeight="1">
      <c r="A77" s="371"/>
      <c r="B77" s="382" t="s">
        <v>105</v>
      </c>
      <c r="C77" s="383">
        <v>15</v>
      </c>
      <c r="D77" s="384">
        <v>0.26</v>
      </c>
      <c r="E77" s="384">
        <v>1.03</v>
      </c>
      <c r="F77" s="384">
        <v>0.84</v>
      </c>
      <c r="G77" s="383">
        <v>13.9</v>
      </c>
      <c r="H77" s="385">
        <v>354</v>
      </c>
      <c r="I77" s="328"/>
      <c r="J77" s="328"/>
      <c r="K77" s="328"/>
      <c r="L77" s="328"/>
    </row>
    <row r="78" spans="1:12" ht="14.1" customHeight="1">
      <c r="A78" s="371"/>
      <c r="B78" s="382" t="s">
        <v>26</v>
      </c>
      <c r="C78" s="383">
        <v>30</v>
      </c>
      <c r="D78" s="384">
        <v>1.98</v>
      </c>
      <c r="E78" s="384">
        <v>0.27</v>
      </c>
      <c r="F78" s="384">
        <v>11.4</v>
      </c>
      <c r="G78" s="383">
        <v>59.7</v>
      </c>
      <c r="H78" s="385"/>
      <c r="I78" s="328"/>
      <c r="J78" s="328"/>
      <c r="K78" s="328"/>
      <c r="L78" s="328"/>
    </row>
    <row r="79" spans="1:12" ht="14.1" customHeight="1">
      <c r="A79" s="371"/>
      <c r="B79" s="382" t="s">
        <v>61</v>
      </c>
      <c r="C79" s="383">
        <v>200</v>
      </c>
      <c r="D79" s="384">
        <v>0.24</v>
      </c>
      <c r="E79" s="384">
        <v>0</v>
      </c>
      <c r="F79" s="384">
        <v>7.14</v>
      </c>
      <c r="G79" s="383">
        <v>29.8</v>
      </c>
      <c r="H79" s="385">
        <v>144</v>
      </c>
      <c r="I79" s="328"/>
      <c r="J79" s="328"/>
      <c r="K79" s="328"/>
      <c r="L79" s="328"/>
    </row>
    <row r="80" spans="1:12" s="104" customFormat="1" ht="14.1" customHeight="1">
      <c r="A80" s="371" t="s">
        <v>16</v>
      </c>
      <c r="B80" s="378"/>
      <c r="C80" s="379">
        <f>SUM(C73:C79)-C74</f>
        <v>625</v>
      </c>
      <c r="D80" s="379">
        <f t="shared" ref="D80:G80" si="12">SUM(D73:D79)-D74</f>
        <v>20.919999999999998</v>
      </c>
      <c r="E80" s="379">
        <f t="shared" si="12"/>
        <v>20.400000000000002</v>
      </c>
      <c r="F80" s="379">
        <f t="shared" si="12"/>
        <v>81.140000000000015</v>
      </c>
      <c r="G80" s="379">
        <f t="shared" si="12"/>
        <v>584.06000000000006</v>
      </c>
      <c r="H80" s="380"/>
      <c r="I80" s="370"/>
      <c r="J80" s="370"/>
      <c r="K80" s="370"/>
      <c r="L80" s="370"/>
    </row>
    <row r="81" spans="1:12" ht="14.1" customHeight="1">
      <c r="A81" s="371" t="s">
        <v>17</v>
      </c>
      <c r="B81" s="372" t="s">
        <v>62</v>
      </c>
      <c r="C81" s="373">
        <v>100</v>
      </c>
      <c r="D81" s="374">
        <v>3.48</v>
      </c>
      <c r="E81" s="374">
        <v>4.62</v>
      </c>
      <c r="F81" s="374">
        <v>9.86</v>
      </c>
      <c r="G81" s="375">
        <v>68.739999999999995</v>
      </c>
      <c r="H81" s="376">
        <v>119</v>
      </c>
      <c r="I81" s="328"/>
      <c r="J81" s="328"/>
      <c r="K81" s="328"/>
      <c r="L81" s="328"/>
    </row>
    <row r="82" spans="1:12" ht="14.1" customHeight="1">
      <c r="A82" s="371"/>
      <c r="B82" s="372" t="s">
        <v>64</v>
      </c>
      <c r="C82" s="373">
        <v>250</v>
      </c>
      <c r="D82" s="374">
        <v>2.2999999999999998</v>
      </c>
      <c r="E82" s="374" t="s">
        <v>124</v>
      </c>
      <c r="F82" s="374">
        <v>27.63</v>
      </c>
      <c r="G82" s="375">
        <v>161.69999999999999</v>
      </c>
      <c r="H82" s="377" t="s">
        <v>63</v>
      </c>
      <c r="I82" s="328"/>
      <c r="J82" s="328"/>
      <c r="K82" s="328"/>
      <c r="L82" s="328"/>
    </row>
    <row r="83" spans="1:12" ht="14.1" customHeight="1">
      <c r="A83" s="371"/>
      <c r="B83" s="372" t="s">
        <v>65</v>
      </c>
      <c r="C83" s="373">
        <v>280</v>
      </c>
      <c r="D83" s="374">
        <v>18.739999999999998</v>
      </c>
      <c r="E83" s="374">
        <v>22.74</v>
      </c>
      <c r="F83" s="374">
        <v>61.59</v>
      </c>
      <c r="G83" s="375">
        <v>493.77</v>
      </c>
      <c r="H83" s="376">
        <v>407</v>
      </c>
      <c r="I83" s="328"/>
      <c r="J83" s="328"/>
      <c r="K83" s="328"/>
      <c r="L83" s="328"/>
    </row>
    <row r="84" spans="1:12" ht="14.1" customHeight="1">
      <c r="A84" s="371"/>
      <c r="B84" s="372" t="s">
        <v>31</v>
      </c>
      <c r="C84" s="373">
        <v>200</v>
      </c>
      <c r="D84" s="374">
        <v>0.24</v>
      </c>
      <c r="E84" s="374">
        <v>0.06</v>
      </c>
      <c r="F84" s="374">
        <v>10.16</v>
      </c>
      <c r="G84" s="375">
        <v>42.14</v>
      </c>
      <c r="H84" s="377" t="s">
        <v>30</v>
      </c>
      <c r="I84" s="328"/>
      <c r="J84" s="328"/>
      <c r="K84" s="328"/>
      <c r="L84" s="328"/>
    </row>
    <row r="85" spans="1:12" ht="14.1" customHeight="1">
      <c r="A85" s="371"/>
      <c r="B85" s="372" t="s">
        <v>26</v>
      </c>
      <c r="C85" s="373">
        <v>30</v>
      </c>
      <c r="D85" s="374">
        <v>1.98</v>
      </c>
      <c r="E85" s="374">
        <v>0.27</v>
      </c>
      <c r="F85" s="374">
        <v>11.4</v>
      </c>
      <c r="G85" s="375">
        <v>59.7</v>
      </c>
      <c r="H85" s="376"/>
      <c r="I85" s="328"/>
      <c r="J85" s="328"/>
      <c r="K85" s="328"/>
      <c r="L85" s="328"/>
    </row>
    <row r="86" spans="1:12" ht="14.1" customHeight="1">
      <c r="A86" s="371"/>
      <c r="B86" s="372" t="s">
        <v>27</v>
      </c>
      <c r="C86" s="373">
        <v>30</v>
      </c>
      <c r="D86" s="374">
        <v>1.98</v>
      </c>
      <c r="E86" s="374">
        <v>0.36</v>
      </c>
      <c r="F86" s="374">
        <v>10.02</v>
      </c>
      <c r="G86" s="375">
        <v>52.2</v>
      </c>
      <c r="H86" s="376"/>
      <c r="I86" s="328"/>
      <c r="J86" s="328"/>
      <c r="K86" s="328"/>
      <c r="L86" s="328"/>
    </row>
    <row r="87" spans="1:12" s="104" customFormat="1" ht="14.1" customHeight="1">
      <c r="A87" s="371" t="s">
        <v>28</v>
      </c>
      <c r="B87" s="378"/>
      <c r="C87" s="379">
        <f>SUM(C81:C86)</f>
        <v>890</v>
      </c>
      <c r="D87" s="379">
        <f t="shared" ref="D87:G87" si="13">SUM(D81:D86)</f>
        <v>28.719999999999995</v>
      </c>
      <c r="E87" s="379">
        <f t="shared" si="13"/>
        <v>28.049999999999997</v>
      </c>
      <c r="F87" s="379">
        <f t="shared" si="13"/>
        <v>130.66</v>
      </c>
      <c r="G87" s="379">
        <f t="shared" si="13"/>
        <v>878.25000000000011</v>
      </c>
      <c r="H87" s="380"/>
      <c r="I87" s="370"/>
      <c r="J87" s="370"/>
      <c r="K87" s="370"/>
      <c r="L87" s="370"/>
    </row>
    <row r="88" spans="1:12" ht="14.1" customHeight="1">
      <c r="A88" s="381" t="s">
        <v>29</v>
      </c>
      <c r="B88" s="382" t="s">
        <v>56</v>
      </c>
      <c r="C88" s="383">
        <v>200</v>
      </c>
      <c r="D88" s="384">
        <v>0.2</v>
      </c>
      <c r="E88" s="384">
        <v>0.2</v>
      </c>
      <c r="F88" s="384">
        <v>12.8</v>
      </c>
      <c r="G88" s="383">
        <v>100</v>
      </c>
      <c r="H88" s="385"/>
      <c r="I88" s="328"/>
      <c r="J88" s="328"/>
      <c r="K88" s="328"/>
      <c r="L88" s="328"/>
    </row>
    <row r="89" spans="1:12" ht="14.1" customHeight="1">
      <c r="A89" s="387"/>
      <c r="B89" s="382" t="s">
        <v>58</v>
      </c>
      <c r="C89" s="383">
        <v>100</v>
      </c>
      <c r="D89" s="384">
        <v>9.4700000000000006</v>
      </c>
      <c r="E89" s="384">
        <v>10.28</v>
      </c>
      <c r="F89" s="384">
        <v>35.159999999999997</v>
      </c>
      <c r="G89" s="383">
        <v>225.64</v>
      </c>
      <c r="H89" s="385" t="s">
        <v>57</v>
      </c>
      <c r="I89" s="328"/>
      <c r="J89" s="328"/>
      <c r="K89" s="328"/>
      <c r="L89" s="328"/>
    </row>
    <row r="90" spans="1:12" s="104" customFormat="1" ht="14.1" customHeight="1">
      <c r="A90" s="388" t="s">
        <v>34</v>
      </c>
      <c r="B90" s="389"/>
      <c r="C90" s="390">
        <f t="shared" ref="C90:G90" si="14">SUM(C88:C89)</f>
        <v>300</v>
      </c>
      <c r="D90" s="391">
        <f t="shared" si="14"/>
        <v>9.67</v>
      </c>
      <c r="E90" s="391">
        <f t="shared" si="14"/>
        <v>10.479999999999999</v>
      </c>
      <c r="F90" s="391">
        <f t="shared" si="14"/>
        <v>47.959999999999994</v>
      </c>
      <c r="G90" s="390">
        <f t="shared" si="14"/>
        <v>325.64</v>
      </c>
      <c r="H90" s="392"/>
      <c r="I90" s="370"/>
      <c r="J90" s="370"/>
      <c r="K90" s="370"/>
      <c r="L90" s="370"/>
    </row>
    <row r="91" spans="1:12" s="104" customFormat="1" ht="14.1" customHeight="1" thickBot="1">
      <c r="A91" s="415" t="s">
        <v>35</v>
      </c>
      <c r="B91" s="416"/>
      <c r="C91" s="417">
        <f t="shared" ref="C91:G91" si="15">C90+C87+C80</f>
        <v>1815</v>
      </c>
      <c r="D91" s="418">
        <f t="shared" si="15"/>
        <v>59.309999999999988</v>
      </c>
      <c r="E91" s="418">
        <f t="shared" si="15"/>
        <v>58.929999999999993</v>
      </c>
      <c r="F91" s="418">
        <f t="shared" si="15"/>
        <v>259.76</v>
      </c>
      <c r="G91" s="418">
        <f t="shared" si="15"/>
        <v>1787.9500000000003</v>
      </c>
      <c r="H91" s="419"/>
      <c r="I91" s="370"/>
      <c r="J91" s="370"/>
      <c r="K91" s="370"/>
      <c r="L91" s="370"/>
    </row>
    <row r="92" spans="1:12" s="104" customFormat="1" ht="14.1" customHeight="1">
      <c r="A92" s="398" t="s">
        <v>69</v>
      </c>
      <c r="B92" s="399"/>
      <c r="C92" s="399"/>
      <c r="D92" s="399"/>
      <c r="E92" s="399"/>
      <c r="F92" s="399"/>
      <c r="G92" s="399"/>
      <c r="H92" s="400"/>
      <c r="I92" s="370"/>
      <c r="J92" s="370"/>
      <c r="K92" s="370"/>
      <c r="L92" s="370"/>
    </row>
    <row r="93" spans="1:12" ht="14.1" customHeight="1">
      <c r="A93" s="381" t="s">
        <v>11</v>
      </c>
      <c r="B93" s="382" t="s">
        <v>70</v>
      </c>
      <c r="C93" s="383">
        <v>250</v>
      </c>
      <c r="D93" s="384">
        <v>21.1</v>
      </c>
      <c r="E93" s="384">
        <v>21.88</v>
      </c>
      <c r="F93" s="384">
        <v>63.35</v>
      </c>
      <c r="G93" s="383">
        <v>494.73</v>
      </c>
      <c r="H93" s="385">
        <v>296</v>
      </c>
      <c r="I93" s="328"/>
      <c r="J93" s="328"/>
      <c r="K93" s="328"/>
      <c r="L93" s="328"/>
    </row>
    <row r="94" spans="1:12" ht="14.1" customHeight="1">
      <c r="A94" s="386"/>
      <c r="B94" s="382" t="s">
        <v>151</v>
      </c>
      <c r="C94" s="383">
        <v>100</v>
      </c>
      <c r="D94" s="384">
        <v>0.4</v>
      </c>
      <c r="E94" s="384">
        <v>0.4</v>
      </c>
      <c r="F94" s="384">
        <v>9.8000000000000007</v>
      </c>
      <c r="G94" s="383">
        <v>47</v>
      </c>
      <c r="H94" s="385"/>
      <c r="I94" s="328"/>
      <c r="J94" s="328"/>
      <c r="K94" s="328"/>
      <c r="L94" s="328"/>
    </row>
    <row r="95" spans="1:12" ht="14.1" customHeight="1">
      <c r="A95" s="387"/>
      <c r="B95" s="382" t="s">
        <v>72</v>
      </c>
      <c r="C95" s="383">
        <v>200</v>
      </c>
      <c r="D95" s="384">
        <v>0.26</v>
      </c>
      <c r="E95" s="384">
        <v>0.02</v>
      </c>
      <c r="F95" s="384">
        <v>8.06</v>
      </c>
      <c r="G95" s="383">
        <v>33.22</v>
      </c>
      <c r="H95" s="385" t="s">
        <v>71</v>
      </c>
      <c r="I95" s="328"/>
      <c r="J95" s="328"/>
      <c r="K95" s="328"/>
      <c r="L95" s="328"/>
    </row>
    <row r="96" spans="1:12" s="104" customFormat="1" ht="14.1" customHeight="1">
      <c r="A96" s="388" t="s">
        <v>16</v>
      </c>
      <c r="B96" s="389"/>
      <c r="C96" s="390">
        <f t="shared" ref="C96:G96" si="16">SUM(C93:C95)</f>
        <v>550</v>
      </c>
      <c r="D96" s="391">
        <f t="shared" si="16"/>
        <v>21.76</v>
      </c>
      <c r="E96" s="391">
        <f t="shared" si="16"/>
        <v>22.299999999999997</v>
      </c>
      <c r="F96" s="391">
        <f t="shared" si="16"/>
        <v>81.210000000000008</v>
      </c>
      <c r="G96" s="390">
        <f t="shared" si="16"/>
        <v>574.95000000000005</v>
      </c>
      <c r="H96" s="392"/>
      <c r="I96" s="370"/>
      <c r="J96" s="370"/>
      <c r="K96" s="370"/>
      <c r="L96" s="370"/>
    </row>
    <row r="97" spans="1:12" ht="14.1" customHeight="1">
      <c r="A97" s="381" t="s">
        <v>17</v>
      </c>
      <c r="B97" s="382" t="s">
        <v>153</v>
      </c>
      <c r="C97" s="383">
        <v>100</v>
      </c>
      <c r="D97" s="384">
        <v>1.17</v>
      </c>
      <c r="E97" s="384">
        <v>0.1</v>
      </c>
      <c r="F97" s="384">
        <v>5.67</v>
      </c>
      <c r="G97" s="383">
        <v>28.33</v>
      </c>
      <c r="H97" s="385">
        <v>16</v>
      </c>
      <c r="I97" s="328"/>
      <c r="J97" s="328"/>
      <c r="K97" s="328"/>
      <c r="L97" s="328"/>
    </row>
    <row r="98" spans="1:12" ht="14.1" customHeight="1">
      <c r="A98" s="386"/>
      <c r="B98" s="382" t="s">
        <v>125</v>
      </c>
      <c r="C98" s="383">
        <v>250</v>
      </c>
      <c r="D98" s="384">
        <v>4.05</v>
      </c>
      <c r="E98" s="384">
        <v>6.23</v>
      </c>
      <c r="F98" s="384">
        <v>10.5</v>
      </c>
      <c r="G98" s="383">
        <v>106.57</v>
      </c>
      <c r="H98" s="385" t="s">
        <v>98</v>
      </c>
      <c r="I98" s="328"/>
      <c r="J98" s="328"/>
      <c r="K98" s="328"/>
      <c r="L98" s="328"/>
    </row>
    <row r="99" spans="1:12" ht="14.1" customHeight="1">
      <c r="A99" s="386"/>
      <c r="B99" s="382" t="s">
        <v>53</v>
      </c>
      <c r="C99" s="383">
        <v>280</v>
      </c>
      <c r="D99" s="384">
        <v>20.76</v>
      </c>
      <c r="E99" s="384">
        <v>20.92</v>
      </c>
      <c r="F99" s="384">
        <v>70.72</v>
      </c>
      <c r="G99" s="383">
        <v>543.09</v>
      </c>
      <c r="H99" s="385">
        <v>265</v>
      </c>
      <c r="I99" s="328"/>
      <c r="J99" s="328"/>
      <c r="K99" s="328"/>
      <c r="L99" s="328"/>
    </row>
    <row r="100" spans="1:12" ht="14.1" customHeight="1">
      <c r="A100" s="386"/>
      <c r="B100" s="382" t="s">
        <v>54</v>
      </c>
      <c r="C100" s="383">
        <v>200</v>
      </c>
      <c r="D100" s="384">
        <v>0.32</v>
      </c>
      <c r="E100" s="384">
        <v>0.14000000000000001</v>
      </c>
      <c r="F100" s="384">
        <v>11.46</v>
      </c>
      <c r="G100" s="383">
        <v>48.32</v>
      </c>
      <c r="H100" s="385">
        <v>519</v>
      </c>
      <c r="I100" s="328"/>
      <c r="J100" s="328"/>
      <c r="K100" s="328"/>
      <c r="L100" s="328"/>
    </row>
    <row r="101" spans="1:12" ht="14.1" customHeight="1">
      <c r="A101" s="386"/>
      <c r="B101" s="382" t="s">
        <v>26</v>
      </c>
      <c r="C101" s="383">
        <v>30</v>
      </c>
      <c r="D101" s="384">
        <v>1.98</v>
      </c>
      <c r="E101" s="384">
        <v>0.27</v>
      </c>
      <c r="F101" s="384">
        <v>11.4</v>
      </c>
      <c r="G101" s="383">
        <v>59.7</v>
      </c>
      <c r="H101" s="385"/>
      <c r="I101" s="328"/>
      <c r="J101" s="328"/>
      <c r="K101" s="328"/>
      <c r="L101" s="328"/>
    </row>
    <row r="102" spans="1:12" ht="14.1" customHeight="1">
      <c r="A102" s="387"/>
      <c r="B102" s="382" t="s">
        <v>27</v>
      </c>
      <c r="C102" s="383">
        <v>30</v>
      </c>
      <c r="D102" s="384">
        <v>1.98</v>
      </c>
      <c r="E102" s="384">
        <v>0.36</v>
      </c>
      <c r="F102" s="384">
        <v>10.02</v>
      </c>
      <c r="G102" s="383">
        <v>52.2</v>
      </c>
      <c r="H102" s="385"/>
      <c r="I102" s="328"/>
      <c r="J102" s="328"/>
      <c r="K102" s="328"/>
      <c r="L102" s="328"/>
    </row>
    <row r="103" spans="1:12" s="104" customFormat="1" ht="14.1" customHeight="1">
      <c r="A103" s="388" t="s">
        <v>28</v>
      </c>
      <c r="B103" s="389"/>
      <c r="C103" s="390">
        <f t="shared" ref="C103:G103" si="17">SUM(C97:C102)</f>
        <v>890</v>
      </c>
      <c r="D103" s="391">
        <f t="shared" si="17"/>
        <v>30.26</v>
      </c>
      <c r="E103" s="391">
        <f t="shared" si="17"/>
        <v>28.02</v>
      </c>
      <c r="F103" s="391">
        <f t="shared" si="17"/>
        <v>119.77</v>
      </c>
      <c r="G103" s="390">
        <f t="shared" si="17"/>
        <v>838.21000000000015</v>
      </c>
      <c r="H103" s="392"/>
      <c r="I103" s="370"/>
      <c r="J103" s="370"/>
      <c r="K103" s="370"/>
      <c r="L103" s="370"/>
    </row>
    <row r="104" spans="1:12" ht="14.1" customHeight="1">
      <c r="A104" s="381" t="s">
        <v>29</v>
      </c>
      <c r="B104" s="382" t="s">
        <v>80</v>
      </c>
      <c r="C104" s="383">
        <v>200</v>
      </c>
      <c r="D104" s="384">
        <v>0</v>
      </c>
      <c r="E104" s="384">
        <v>0</v>
      </c>
      <c r="F104" s="384">
        <v>6.98</v>
      </c>
      <c r="G104" s="383">
        <v>26.54</v>
      </c>
      <c r="H104" s="385">
        <v>503</v>
      </c>
      <c r="I104" s="328"/>
      <c r="J104" s="328"/>
      <c r="K104" s="328"/>
      <c r="L104" s="328"/>
    </row>
    <row r="105" spans="1:12" ht="14.1" customHeight="1">
      <c r="A105" s="387"/>
      <c r="B105" s="382" t="s">
        <v>82</v>
      </c>
      <c r="C105" s="383">
        <v>100</v>
      </c>
      <c r="D105" s="384">
        <v>9.6199999999999992</v>
      </c>
      <c r="E105" s="384">
        <v>10.4</v>
      </c>
      <c r="F105" s="384">
        <v>32.700000000000003</v>
      </c>
      <c r="G105" s="383">
        <v>251.6</v>
      </c>
      <c r="H105" s="385" t="s">
        <v>81</v>
      </c>
      <c r="I105" s="328"/>
      <c r="J105" s="328"/>
      <c r="K105" s="328"/>
      <c r="L105" s="328"/>
    </row>
    <row r="106" spans="1:12" s="104" customFormat="1" ht="14.1" customHeight="1">
      <c r="A106" s="388" t="s">
        <v>34</v>
      </c>
      <c r="B106" s="389"/>
      <c r="C106" s="390">
        <f t="shared" ref="C106:G106" si="18">SUM(C104:C105)</f>
        <v>300</v>
      </c>
      <c r="D106" s="391">
        <f t="shared" si="18"/>
        <v>9.6199999999999992</v>
      </c>
      <c r="E106" s="391">
        <f t="shared" si="18"/>
        <v>10.4</v>
      </c>
      <c r="F106" s="391">
        <f t="shared" si="18"/>
        <v>39.680000000000007</v>
      </c>
      <c r="G106" s="390">
        <f t="shared" si="18"/>
        <v>278.14</v>
      </c>
      <c r="H106" s="392"/>
      <c r="I106" s="370"/>
      <c r="J106" s="370"/>
      <c r="K106" s="370"/>
      <c r="L106" s="370"/>
    </row>
    <row r="107" spans="1:12" s="104" customFormat="1" ht="14.1" customHeight="1" thickBot="1">
      <c r="A107" s="393" t="s">
        <v>35</v>
      </c>
      <c r="B107" s="394"/>
      <c r="C107" s="395">
        <f t="shared" ref="C107:G107" si="19">C106+C103+C96</f>
        <v>1740</v>
      </c>
      <c r="D107" s="396">
        <f t="shared" si="19"/>
        <v>61.64</v>
      </c>
      <c r="E107" s="396">
        <f t="shared" si="19"/>
        <v>60.72</v>
      </c>
      <c r="F107" s="396">
        <f t="shared" si="19"/>
        <v>240.66</v>
      </c>
      <c r="G107" s="395">
        <f t="shared" si="19"/>
        <v>1691.3000000000002</v>
      </c>
      <c r="H107" s="397"/>
      <c r="I107" s="370"/>
      <c r="J107" s="370"/>
      <c r="K107" s="370"/>
      <c r="L107" s="370"/>
    </row>
    <row r="108" spans="1:12" s="104" customFormat="1" ht="14.1" customHeight="1">
      <c r="A108" s="398" t="s">
        <v>83</v>
      </c>
      <c r="B108" s="399"/>
      <c r="C108" s="399"/>
      <c r="D108" s="399"/>
      <c r="E108" s="399"/>
      <c r="F108" s="399"/>
      <c r="G108" s="399"/>
      <c r="H108" s="400"/>
      <c r="I108" s="370"/>
      <c r="J108" s="370"/>
      <c r="K108" s="370"/>
      <c r="L108" s="370"/>
    </row>
    <row r="109" spans="1:12" ht="14.1" customHeight="1">
      <c r="A109" s="371" t="s">
        <v>11</v>
      </c>
      <c r="B109" s="372" t="s">
        <v>84</v>
      </c>
      <c r="C109" s="373">
        <v>250</v>
      </c>
      <c r="D109" s="374">
        <v>7.05</v>
      </c>
      <c r="E109" s="374">
        <v>8.9499999999999993</v>
      </c>
      <c r="F109" s="374">
        <v>41.77</v>
      </c>
      <c r="G109" s="375">
        <v>285.77</v>
      </c>
      <c r="H109" s="376">
        <v>268</v>
      </c>
      <c r="I109" s="328"/>
      <c r="J109" s="328"/>
      <c r="K109" s="328"/>
      <c r="L109" s="328"/>
    </row>
    <row r="110" spans="1:12" ht="14.1" customHeight="1">
      <c r="A110" s="371"/>
      <c r="B110" s="372" t="s">
        <v>86</v>
      </c>
      <c r="C110" s="373">
        <v>100</v>
      </c>
      <c r="D110" s="374">
        <v>11.9</v>
      </c>
      <c r="E110" s="374">
        <v>10.59</v>
      </c>
      <c r="F110" s="374">
        <v>31.07</v>
      </c>
      <c r="G110" s="375">
        <v>235.13</v>
      </c>
      <c r="H110" s="377" t="s">
        <v>85</v>
      </c>
      <c r="I110" s="328"/>
      <c r="J110" s="328"/>
      <c r="K110" s="328"/>
      <c r="L110" s="328"/>
    </row>
    <row r="111" spans="1:12" ht="14.1" customHeight="1">
      <c r="A111" s="371"/>
      <c r="B111" s="372" t="s">
        <v>52</v>
      </c>
      <c r="C111" s="373">
        <v>200</v>
      </c>
      <c r="D111" s="374">
        <v>0.2</v>
      </c>
      <c r="E111" s="374">
        <v>0</v>
      </c>
      <c r="F111" s="374">
        <v>7.02</v>
      </c>
      <c r="G111" s="375">
        <v>28.46</v>
      </c>
      <c r="H111" s="376">
        <v>493</v>
      </c>
      <c r="I111" s="328"/>
      <c r="J111" s="328"/>
      <c r="K111" s="328"/>
      <c r="L111" s="328"/>
    </row>
    <row r="112" spans="1:12" s="104" customFormat="1" ht="14.1" customHeight="1">
      <c r="A112" s="371" t="s">
        <v>16</v>
      </c>
      <c r="B112" s="378"/>
      <c r="C112" s="379">
        <f>SUM(C109:C111)</f>
        <v>550</v>
      </c>
      <c r="D112" s="379">
        <f t="shared" ref="D112:G112" si="20">SUM(D109:D111)</f>
        <v>19.149999999999999</v>
      </c>
      <c r="E112" s="379">
        <f t="shared" si="20"/>
        <v>19.54</v>
      </c>
      <c r="F112" s="379">
        <f t="shared" si="20"/>
        <v>79.86</v>
      </c>
      <c r="G112" s="379">
        <f t="shared" si="20"/>
        <v>549.36</v>
      </c>
      <c r="H112" s="380"/>
      <c r="I112" s="370"/>
      <c r="J112" s="370"/>
      <c r="K112" s="370"/>
      <c r="L112" s="370"/>
    </row>
    <row r="113" spans="1:12" ht="14.1" customHeight="1">
      <c r="A113" s="371" t="s">
        <v>17</v>
      </c>
      <c r="B113" s="382" t="s">
        <v>18</v>
      </c>
      <c r="C113" s="383">
        <v>100</v>
      </c>
      <c r="D113" s="384">
        <v>1.9</v>
      </c>
      <c r="E113" s="384">
        <v>8.9</v>
      </c>
      <c r="F113" s="384">
        <v>7.7</v>
      </c>
      <c r="G113" s="383">
        <v>119</v>
      </c>
      <c r="H113" s="385">
        <v>115</v>
      </c>
      <c r="I113" s="328"/>
      <c r="J113" s="328"/>
      <c r="K113" s="328"/>
      <c r="L113" s="328"/>
    </row>
    <row r="114" spans="1:12" ht="14.1" customHeight="1">
      <c r="A114" s="371"/>
      <c r="B114" s="382" t="s">
        <v>88</v>
      </c>
      <c r="C114" s="383">
        <v>250</v>
      </c>
      <c r="D114" s="384">
        <v>2.78</v>
      </c>
      <c r="E114" s="384">
        <v>4.38</v>
      </c>
      <c r="F114" s="384">
        <v>11.12</v>
      </c>
      <c r="G114" s="383">
        <v>95.25</v>
      </c>
      <c r="H114" s="385" t="s">
        <v>87</v>
      </c>
      <c r="I114" s="328"/>
      <c r="J114" s="328"/>
      <c r="K114" s="328"/>
      <c r="L114" s="328"/>
    </row>
    <row r="115" spans="1:12" ht="14.1" customHeight="1">
      <c r="A115" s="371"/>
      <c r="B115" s="382" t="s">
        <v>127</v>
      </c>
      <c r="C115" s="383">
        <v>100</v>
      </c>
      <c r="D115" s="384">
        <v>14.47</v>
      </c>
      <c r="E115" s="384">
        <v>14.1</v>
      </c>
      <c r="F115" s="384">
        <v>26.78</v>
      </c>
      <c r="G115" s="383">
        <v>272.88</v>
      </c>
      <c r="H115" s="385" t="s">
        <v>94</v>
      </c>
      <c r="I115" s="328"/>
      <c r="J115" s="328"/>
      <c r="K115" s="328"/>
      <c r="L115" s="328"/>
    </row>
    <row r="116" spans="1:12" ht="14.1" customHeight="1">
      <c r="A116" s="371"/>
      <c r="B116" s="382" t="s">
        <v>179</v>
      </c>
      <c r="C116" s="383">
        <v>180</v>
      </c>
      <c r="D116" s="384">
        <v>6.79</v>
      </c>
      <c r="E116" s="384">
        <v>3.01</v>
      </c>
      <c r="F116" s="384">
        <v>42.71</v>
      </c>
      <c r="G116" s="383">
        <v>229.68</v>
      </c>
      <c r="H116" s="385">
        <v>291</v>
      </c>
      <c r="I116" s="328"/>
      <c r="J116" s="328"/>
      <c r="K116" s="328"/>
      <c r="L116" s="328"/>
    </row>
    <row r="117" spans="1:12" ht="14.1" customHeight="1">
      <c r="A117" s="371"/>
      <c r="B117" s="382" t="s">
        <v>31</v>
      </c>
      <c r="C117" s="383">
        <v>200</v>
      </c>
      <c r="D117" s="384">
        <v>0.24</v>
      </c>
      <c r="E117" s="384">
        <v>0.06</v>
      </c>
      <c r="F117" s="384">
        <v>10.16</v>
      </c>
      <c r="G117" s="383">
        <v>42.14</v>
      </c>
      <c r="H117" s="385" t="s">
        <v>30</v>
      </c>
      <c r="I117" s="328"/>
      <c r="J117" s="328"/>
      <c r="K117" s="328"/>
      <c r="L117" s="328"/>
    </row>
    <row r="118" spans="1:12" ht="14.1" customHeight="1">
      <c r="A118" s="371"/>
      <c r="B118" s="382" t="s">
        <v>26</v>
      </c>
      <c r="C118" s="383">
        <v>30</v>
      </c>
      <c r="D118" s="384">
        <v>1.98</v>
      </c>
      <c r="E118" s="384">
        <v>0.27</v>
      </c>
      <c r="F118" s="384">
        <v>11.4</v>
      </c>
      <c r="G118" s="383">
        <v>59.7</v>
      </c>
      <c r="H118" s="385"/>
      <c r="I118" s="328"/>
      <c r="J118" s="328"/>
      <c r="K118" s="328"/>
      <c r="L118" s="328"/>
    </row>
    <row r="119" spans="1:12" ht="14.1" customHeight="1">
      <c r="A119" s="371"/>
      <c r="B119" s="382" t="s">
        <v>27</v>
      </c>
      <c r="C119" s="383">
        <v>30</v>
      </c>
      <c r="D119" s="384">
        <v>1.98</v>
      </c>
      <c r="E119" s="384">
        <v>0.36</v>
      </c>
      <c r="F119" s="384">
        <v>10.02</v>
      </c>
      <c r="G119" s="383">
        <v>52.2</v>
      </c>
      <c r="H119" s="385"/>
      <c r="I119" s="328"/>
      <c r="J119" s="328"/>
      <c r="K119" s="328"/>
      <c r="L119" s="328"/>
    </row>
    <row r="120" spans="1:12" s="104" customFormat="1" ht="14.1" customHeight="1">
      <c r="A120" s="371" t="s">
        <v>28</v>
      </c>
      <c r="B120" s="378"/>
      <c r="C120" s="379">
        <f>SUM(C113:C119)</f>
        <v>890</v>
      </c>
      <c r="D120" s="379">
        <f t="shared" ref="D120:G120" si="21">SUM(D113:D119)</f>
        <v>30.139999999999997</v>
      </c>
      <c r="E120" s="379">
        <f t="shared" si="21"/>
        <v>31.08</v>
      </c>
      <c r="F120" s="379">
        <f t="shared" si="21"/>
        <v>119.89</v>
      </c>
      <c r="G120" s="379">
        <f t="shared" si="21"/>
        <v>870.85</v>
      </c>
      <c r="H120" s="380"/>
      <c r="I120" s="370"/>
      <c r="J120" s="370"/>
      <c r="K120" s="370"/>
      <c r="L120" s="370"/>
    </row>
    <row r="121" spans="1:12" ht="14.1" customHeight="1">
      <c r="A121" s="371" t="s">
        <v>29</v>
      </c>
      <c r="B121" s="382" t="s">
        <v>89</v>
      </c>
      <c r="C121" s="383">
        <v>100</v>
      </c>
      <c r="D121" s="384">
        <v>10.220000000000001</v>
      </c>
      <c r="E121" s="384">
        <v>9.67</v>
      </c>
      <c r="F121" s="384">
        <v>24.27</v>
      </c>
      <c r="G121" s="383">
        <v>250.3</v>
      </c>
      <c r="H121" s="385">
        <v>555</v>
      </c>
      <c r="I121" s="328"/>
      <c r="J121" s="328"/>
      <c r="K121" s="328"/>
      <c r="L121" s="328"/>
    </row>
    <row r="122" spans="1:12" ht="14.1" customHeight="1">
      <c r="A122" s="371"/>
      <c r="B122" s="382" t="s">
        <v>46</v>
      </c>
      <c r="C122" s="383">
        <v>200</v>
      </c>
      <c r="D122" s="384">
        <v>0</v>
      </c>
      <c r="E122" s="384">
        <v>0</v>
      </c>
      <c r="F122" s="384">
        <v>15</v>
      </c>
      <c r="G122" s="383">
        <v>95</v>
      </c>
      <c r="H122" s="385">
        <v>614</v>
      </c>
      <c r="I122" s="328"/>
      <c r="J122" s="328"/>
      <c r="K122" s="328"/>
      <c r="L122" s="328"/>
    </row>
    <row r="123" spans="1:12" s="104" customFormat="1" ht="14.1" customHeight="1">
      <c r="A123" s="371" t="s">
        <v>34</v>
      </c>
      <c r="B123" s="378"/>
      <c r="C123" s="379">
        <f>SUM(C121:C122)</f>
        <v>300</v>
      </c>
      <c r="D123" s="379">
        <f t="shared" ref="D123:G123" si="22">SUM(D121:D122)</f>
        <v>10.220000000000001</v>
      </c>
      <c r="E123" s="379">
        <f t="shared" si="22"/>
        <v>9.67</v>
      </c>
      <c r="F123" s="379">
        <f t="shared" si="22"/>
        <v>39.269999999999996</v>
      </c>
      <c r="G123" s="379">
        <f t="shared" si="22"/>
        <v>345.3</v>
      </c>
      <c r="H123" s="380"/>
      <c r="I123" s="370"/>
      <c r="J123" s="370"/>
      <c r="K123" s="370"/>
      <c r="L123" s="370"/>
    </row>
    <row r="124" spans="1:12" s="104" customFormat="1" ht="14.1" customHeight="1" thickBot="1">
      <c r="A124" s="401" t="s">
        <v>35</v>
      </c>
      <c r="B124" s="404"/>
      <c r="C124" s="405">
        <f>C123+C120+C112</f>
        <v>1740</v>
      </c>
      <c r="D124" s="405">
        <f t="shared" ref="D124:G124" si="23">D123+D120+D112</f>
        <v>59.51</v>
      </c>
      <c r="E124" s="405">
        <f t="shared" si="23"/>
        <v>60.29</v>
      </c>
      <c r="F124" s="405">
        <f t="shared" si="23"/>
        <v>239.01999999999998</v>
      </c>
      <c r="G124" s="405">
        <f t="shared" si="23"/>
        <v>1765.5100000000002</v>
      </c>
      <c r="H124" s="406"/>
      <c r="I124" s="370"/>
      <c r="J124" s="370"/>
      <c r="K124" s="370"/>
      <c r="L124" s="370"/>
    </row>
    <row r="125" spans="1:12" s="104" customFormat="1" ht="14.1" customHeight="1">
      <c r="A125" s="398" t="s">
        <v>90</v>
      </c>
      <c r="B125" s="399"/>
      <c r="C125" s="399"/>
      <c r="D125" s="399"/>
      <c r="E125" s="399"/>
      <c r="F125" s="399"/>
      <c r="G125" s="399"/>
      <c r="H125" s="400"/>
      <c r="I125" s="370"/>
      <c r="J125" s="370"/>
      <c r="K125" s="370"/>
      <c r="L125" s="370"/>
    </row>
    <row r="126" spans="1:12" ht="14.1" customHeight="1">
      <c r="A126" s="371" t="s">
        <v>11</v>
      </c>
      <c r="B126" s="382" t="s">
        <v>91</v>
      </c>
      <c r="C126" s="383">
        <v>210</v>
      </c>
      <c r="D126" s="384">
        <v>10.92</v>
      </c>
      <c r="E126" s="384">
        <v>11.9</v>
      </c>
      <c r="F126" s="384">
        <v>15.2</v>
      </c>
      <c r="G126" s="420">
        <v>241.84</v>
      </c>
      <c r="H126" s="421">
        <v>302</v>
      </c>
      <c r="I126" s="328"/>
      <c r="J126" s="328"/>
      <c r="K126" s="328"/>
      <c r="L126" s="328"/>
    </row>
    <row r="127" spans="1:12" ht="14.1" customHeight="1">
      <c r="A127" s="371"/>
      <c r="B127" s="372" t="s">
        <v>60</v>
      </c>
      <c r="C127" s="373">
        <v>40</v>
      </c>
      <c r="D127" s="374">
        <v>3</v>
      </c>
      <c r="E127" s="374">
        <v>1</v>
      </c>
      <c r="F127" s="374">
        <v>20.8</v>
      </c>
      <c r="G127" s="375">
        <v>108</v>
      </c>
      <c r="H127" s="376"/>
      <c r="I127" s="328"/>
      <c r="J127" s="328"/>
      <c r="K127" s="328"/>
      <c r="L127" s="328"/>
    </row>
    <row r="128" spans="1:12" ht="14.1" customHeight="1">
      <c r="A128" s="371"/>
      <c r="B128" s="382" t="s">
        <v>164</v>
      </c>
      <c r="C128" s="383">
        <v>100</v>
      </c>
      <c r="D128" s="384">
        <v>4.74</v>
      </c>
      <c r="E128" s="384">
        <v>5.86</v>
      </c>
      <c r="F128" s="384">
        <v>39.71</v>
      </c>
      <c r="G128" s="420">
        <v>207.85</v>
      </c>
      <c r="H128" s="421">
        <v>579</v>
      </c>
      <c r="I128" s="328"/>
      <c r="J128" s="328"/>
      <c r="K128" s="328"/>
      <c r="L128" s="328"/>
    </row>
    <row r="129" spans="1:12" ht="14.1" customHeight="1">
      <c r="A129" s="371"/>
      <c r="B129" s="372" t="s">
        <v>187</v>
      </c>
      <c r="C129" s="373">
        <v>200</v>
      </c>
      <c r="D129" s="374">
        <v>0.22</v>
      </c>
      <c r="E129" s="374">
        <v>0.06</v>
      </c>
      <c r="F129" s="374">
        <v>7.2</v>
      </c>
      <c r="G129" s="375">
        <v>29.08</v>
      </c>
      <c r="H129" s="376">
        <v>143</v>
      </c>
      <c r="I129" s="328"/>
      <c r="J129" s="328"/>
      <c r="K129" s="328"/>
      <c r="L129" s="328"/>
    </row>
    <row r="130" spans="1:12" s="104" customFormat="1" ht="14.1" customHeight="1">
      <c r="A130" s="371" t="s">
        <v>16</v>
      </c>
      <c r="B130" s="378"/>
      <c r="C130" s="379">
        <f>SUM(C126:C129)</f>
        <v>550</v>
      </c>
      <c r="D130" s="379">
        <f t="shared" ref="D130:G130" si="24">SUM(D126:D129)</f>
        <v>18.88</v>
      </c>
      <c r="E130" s="379">
        <f t="shared" si="24"/>
        <v>18.82</v>
      </c>
      <c r="F130" s="379">
        <f t="shared" si="24"/>
        <v>82.910000000000011</v>
      </c>
      <c r="G130" s="379">
        <f t="shared" si="24"/>
        <v>586.7700000000001</v>
      </c>
      <c r="H130" s="380"/>
      <c r="I130" s="370"/>
      <c r="J130" s="370"/>
      <c r="K130" s="370"/>
      <c r="L130" s="370"/>
    </row>
    <row r="131" spans="1:12" ht="14.1" customHeight="1">
      <c r="A131" s="371" t="s">
        <v>17</v>
      </c>
      <c r="B131" s="372" t="s">
        <v>153</v>
      </c>
      <c r="C131" s="373">
        <v>100</v>
      </c>
      <c r="D131" s="374">
        <v>1.17</v>
      </c>
      <c r="E131" s="374">
        <v>0.1</v>
      </c>
      <c r="F131" s="374">
        <v>5.67</v>
      </c>
      <c r="G131" s="375">
        <v>28.33</v>
      </c>
      <c r="H131" s="376">
        <v>16</v>
      </c>
      <c r="I131" s="328"/>
      <c r="J131" s="328"/>
      <c r="K131" s="328"/>
      <c r="L131" s="328"/>
    </row>
    <row r="132" spans="1:12" ht="14.1" customHeight="1">
      <c r="A132" s="371"/>
      <c r="B132" s="372" t="s">
        <v>154</v>
      </c>
      <c r="C132" s="373">
        <v>250</v>
      </c>
      <c r="D132" s="374">
        <v>2.35</v>
      </c>
      <c r="E132" s="374">
        <v>5.33</v>
      </c>
      <c r="F132" s="374">
        <v>8.0500000000000007</v>
      </c>
      <c r="G132" s="375">
        <v>124.43</v>
      </c>
      <c r="H132" s="376" t="s">
        <v>92</v>
      </c>
      <c r="I132" s="328"/>
      <c r="J132" s="328"/>
      <c r="K132" s="328"/>
      <c r="L132" s="328"/>
    </row>
    <row r="133" spans="1:12" ht="14.1" customHeight="1">
      <c r="A133" s="371"/>
      <c r="B133" s="372" t="s">
        <v>93</v>
      </c>
      <c r="C133" s="373">
        <v>100</v>
      </c>
      <c r="D133" s="374">
        <v>11.93</v>
      </c>
      <c r="E133" s="374">
        <v>12.56</v>
      </c>
      <c r="F133" s="374">
        <v>24.79</v>
      </c>
      <c r="G133" s="375">
        <v>256.89999999999998</v>
      </c>
      <c r="H133" s="376">
        <v>410</v>
      </c>
      <c r="I133" s="328"/>
      <c r="J133" s="328"/>
      <c r="K133" s="328"/>
      <c r="L133" s="328"/>
    </row>
    <row r="134" spans="1:12" ht="14.1" customHeight="1">
      <c r="A134" s="371"/>
      <c r="B134" s="372" t="s">
        <v>23</v>
      </c>
      <c r="C134" s="373">
        <v>20</v>
      </c>
      <c r="D134" s="374">
        <v>0.69</v>
      </c>
      <c r="E134" s="374">
        <v>0.77</v>
      </c>
      <c r="F134" s="374">
        <v>1.64</v>
      </c>
      <c r="G134" s="375">
        <v>16.48</v>
      </c>
      <c r="H134" s="377" t="s">
        <v>22</v>
      </c>
      <c r="I134" s="328"/>
      <c r="J134" s="328"/>
      <c r="K134" s="328"/>
      <c r="L134" s="328"/>
    </row>
    <row r="135" spans="1:12" ht="14.1" customHeight="1">
      <c r="A135" s="371"/>
      <c r="B135" s="372" t="s">
        <v>24</v>
      </c>
      <c r="C135" s="373">
        <v>180</v>
      </c>
      <c r="D135" s="374">
        <v>9.1999999999999993</v>
      </c>
      <c r="E135" s="374">
        <v>9.5</v>
      </c>
      <c r="F135" s="374">
        <v>46.62</v>
      </c>
      <c r="G135" s="375">
        <v>270.81</v>
      </c>
      <c r="H135" s="376">
        <v>237</v>
      </c>
      <c r="I135" s="328"/>
      <c r="J135" s="328"/>
      <c r="K135" s="328"/>
      <c r="L135" s="328"/>
    </row>
    <row r="136" spans="1:12" ht="14.1" customHeight="1">
      <c r="A136" s="371"/>
      <c r="B136" s="372" t="s">
        <v>54</v>
      </c>
      <c r="C136" s="373">
        <v>200</v>
      </c>
      <c r="D136" s="374">
        <v>0.32</v>
      </c>
      <c r="E136" s="374">
        <v>0.14000000000000001</v>
      </c>
      <c r="F136" s="374">
        <v>11.46</v>
      </c>
      <c r="G136" s="375">
        <v>48.32</v>
      </c>
      <c r="H136" s="376">
        <v>519</v>
      </c>
      <c r="I136" s="328"/>
      <c r="J136" s="328"/>
      <c r="K136" s="328"/>
      <c r="L136" s="328"/>
    </row>
    <row r="137" spans="1:12" ht="14.1" customHeight="1">
      <c r="A137" s="371"/>
      <c r="B137" s="372" t="s">
        <v>26</v>
      </c>
      <c r="C137" s="373">
        <v>30</v>
      </c>
      <c r="D137" s="374">
        <v>1.98</v>
      </c>
      <c r="E137" s="374">
        <v>0.27</v>
      </c>
      <c r="F137" s="374">
        <v>11.4</v>
      </c>
      <c r="G137" s="375">
        <v>59.7</v>
      </c>
      <c r="H137" s="376"/>
      <c r="I137" s="328"/>
      <c r="J137" s="328"/>
      <c r="K137" s="328"/>
      <c r="L137" s="328"/>
    </row>
    <row r="138" spans="1:12" ht="14.1" customHeight="1">
      <c r="A138" s="371"/>
      <c r="B138" s="372" t="s">
        <v>27</v>
      </c>
      <c r="C138" s="373">
        <v>30</v>
      </c>
      <c r="D138" s="374">
        <v>1.98</v>
      </c>
      <c r="E138" s="374">
        <v>0.36</v>
      </c>
      <c r="F138" s="374">
        <v>10.02</v>
      </c>
      <c r="G138" s="375">
        <v>52.2</v>
      </c>
      <c r="H138" s="376"/>
      <c r="I138" s="328"/>
      <c r="J138" s="328"/>
      <c r="K138" s="328"/>
      <c r="L138" s="328"/>
    </row>
    <row r="139" spans="1:12" s="104" customFormat="1" ht="14.1" customHeight="1">
      <c r="A139" s="371" t="s">
        <v>28</v>
      </c>
      <c r="B139" s="378"/>
      <c r="C139" s="379">
        <f>SUM(C131:C138)</f>
        <v>910</v>
      </c>
      <c r="D139" s="379">
        <f t="shared" ref="D139:G139" si="25">SUM(D131:D138)</f>
        <v>29.62</v>
      </c>
      <c r="E139" s="379">
        <f t="shared" si="25"/>
        <v>29.03</v>
      </c>
      <c r="F139" s="379">
        <f t="shared" si="25"/>
        <v>119.64999999999999</v>
      </c>
      <c r="G139" s="379">
        <f t="shared" si="25"/>
        <v>857.17000000000019</v>
      </c>
      <c r="H139" s="380"/>
      <c r="I139" s="370"/>
      <c r="J139" s="370"/>
      <c r="K139" s="370"/>
      <c r="L139" s="370"/>
    </row>
    <row r="140" spans="1:12" ht="14.1" customHeight="1">
      <c r="A140" s="381" t="s">
        <v>29</v>
      </c>
      <c r="B140" s="382" t="s">
        <v>66</v>
      </c>
      <c r="C140" s="383">
        <v>200</v>
      </c>
      <c r="D140" s="384">
        <v>4.5</v>
      </c>
      <c r="E140" s="384">
        <v>5</v>
      </c>
      <c r="F140" s="384">
        <v>15.6</v>
      </c>
      <c r="G140" s="383">
        <v>158</v>
      </c>
      <c r="H140" s="385"/>
      <c r="I140" s="328"/>
      <c r="J140" s="328"/>
      <c r="K140" s="328"/>
      <c r="L140" s="328"/>
    </row>
    <row r="141" spans="1:12" ht="14.1" customHeight="1">
      <c r="A141" s="387"/>
      <c r="B141" s="382" t="s">
        <v>95</v>
      </c>
      <c r="C141" s="383">
        <v>100</v>
      </c>
      <c r="D141" s="384">
        <v>5.68</v>
      </c>
      <c r="E141" s="384">
        <v>5.29</v>
      </c>
      <c r="F141" s="384">
        <v>31.8</v>
      </c>
      <c r="G141" s="383">
        <v>190.46</v>
      </c>
      <c r="H141" s="385" t="s">
        <v>94</v>
      </c>
      <c r="I141" s="328"/>
      <c r="J141" s="328"/>
      <c r="K141" s="328"/>
      <c r="L141" s="328"/>
    </row>
    <row r="142" spans="1:12" s="104" customFormat="1" ht="14.1" customHeight="1">
      <c r="A142" s="388" t="s">
        <v>34</v>
      </c>
      <c r="B142" s="389"/>
      <c r="C142" s="390">
        <f t="shared" ref="C142:G142" si="26">SUM(C140:C141)</f>
        <v>300</v>
      </c>
      <c r="D142" s="391">
        <f t="shared" si="26"/>
        <v>10.18</v>
      </c>
      <c r="E142" s="391">
        <f t="shared" si="26"/>
        <v>10.29</v>
      </c>
      <c r="F142" s="391">
        <f t="shared" si="26"/>
        <v>47.4</v>
      </c>
      <c r="G142" s="390">
        <f t="shared" si="26"/>
        <v>348.46000000000004</v>
      </c>
      <c r="H142" s="392"/>
      <c r="I142" s="370"/>
      <c r="J142" s="370"/>
      <c r="K142" s="370"/>
      <c r="L142" s="370"/>
    </row>
    <row r="143" spans="1:12" s="104" customFormat="1" ht="14.1" customHeight="1" thickBot="1">
      <c r="A143" s="393" t="s">
        <v>35</v>
      </c>
      <c r="B143" s="394"/>
      <c r="C143" s="395">
        <f>C130+C139+C142</f>
        <v>1760</v>
      </c>
      <c r="D143" s="396">
        <f t="shared" ref="D143:G143" si="27">D131+D139+D142</f>
        <v>40.97</v>
      </c>
      <c r="E143" s="396">
        <f t="shared" si="27"/>
        <v>39.42</v>
      </c>
      <c r="F143" s="396">
        <f t="shared" si="27"/>
        <v>172.72</v>
      </c>
      <c r="G143" s="395">
        <f t="shared" si="27"/>
        <v>1233.9600000000003</v>
      </c>
      <c r="H143" s="397"/>
      <c r="I143" s="370"/>
      <c r="J143" s="370"/>
      <c r="K143" s="370"/>
      <c r="L143" s="370"/>
    </row>
    <row r="144" spans="1:12" s="104" customFormat="1" ht="14.1" customHeight="1">
      <c r="A144" s="398" t="s">
        <v>96</v>
      </c>
      <c r="B144" s="399"/>
      <c r="C144" s="399"/>
      <c r="D144" s="399"/>
      <c r="E144" s="399"/>
      <c r="F144" s="399"/>
      <c r="G144" s="399"/>
      <c r="H144" s="400"/>
      <c r="I144" s="370"/>
      <c r="J144" s="370"/>
      <c r="K144" s="370"/>
      <c r="L144" s="370"/>
    </row>
    <row r="145" spans="1:12" ht="14.1" customHeight="1">
      <c r="A145" s="371" t="s">
        <v>11</v>
      </c>
      <c r="B145" s="372" t="s">
        <v>97</v>
      </c>
      <c r="C145" s="373">
        <v>250</v>
      </c>
      <c r="D145" s="374">
        <v>11.15</v>
      </c>
      <c r="E145" s="374">
        <v>8.73</v>
      </c>
      <c r="F145" s="374">
        <v>21.18</v>
      </c>
      <c r="G145" s="375">
        <v>365.33</v>
      </c>
      <c r="H145" s="376">
        <v>267</v>
      </c>
      <c r="I145" s="328"/>
      <c r="J145" s="328"/>
      <c r="K145" s="328"/>
      <c r="L145" s="328"/>
    </row>
    <row r="146" spans="1:12" ht="14.1" customHeight="1">
      <c r="A146" s="371"/>
      <c r="B146" s="372" t="s">
        <v>155</v>
      </c>
      <c r="C146" s="373">
        <v>100</v>
      </c>
      <c r="D146" s="374">
        <v>7.28</v>
      </c>
      <c r="E146" s="374">
        <v>9.89</v>
      </c>
      <c r="F146" s="374">
        <v>57.68</v>
      </c>
      <c r="G146" s="375">
        <v>219.39</v>
      </c>
      <c r="H146" s="376">
        <v>565</v>
      </c>
      <c r="I146" s="328"/>
      <c r="J146" s="328"/>
      <c r="K146" s="328"/>
      <c r="L146" s="328"/>
    </row>
    <row r="147" spans="1:12" ht="14.1" customHeight="1">
      <c r="A147" s="371"/>
      <c r="B147" s="372" t="s">
        <v>61</v>
      </c>
      <c r="C147" s="373">
        <v>200</v>
      </c>
      <c r="D147" s="374">
        <v>0.24</v>
      </c>
      <c r="E147" s="374">
        <v>0</v>
      </c>
      <c r="F147" s="374">
        <v>7.14</v>
      </c>
      <c r="G147" s="375">
        <v>29.8</v>
      </c>
      <c r="H147" s="376">
        <v>144</v>
      </c>
      <c r="I147" s="328"/>
      <c r="J147" s="328"/>
      <c r="K147" s="328"/>
      <c r="L147" s="328"/>
    </row>
    <row r="148" spans="1:12" s="104" customFormat="1" ht="14.1" customHeight="1">
      <c r="A148" s="371" t="s">
        <v>16</v>
      </c>
      <c r="B148" s="378"/>
      <c r="C148" s="379">
        <f>SUM(C145:C147)</f>
        <v>550</v>
      </c>
      <c r="D148" s="379">
        <f t="shared" ref="D148:G148" si="28">SUM(D145:D147)</f>
        <v>18.669999999999998</v>
      </c>
      <c r="E148" s="379">
        <f t="shared" si="28"/>
        <v>18.62</v>
      </c>
      <c r="F148" s="379">
        <f t="shared" si="28"/>
        <v>86</v>
      </c>
      <c r="G148" s="379">
        <f t="shared" si="28"/>
        <v>614.52</v>
      </c>
      <c r="H148" s="380"/>
      <c r="I148" s="370"/>
      <c r="J148" s="370"/>
      <c r="K148" s="370"/>
      <c r="L148" s="370"/>
    </row>
    <row r="149" spans="1:12" ht="14.1" customHeight="1">
      <c r="A149" s="371" t="s">
        <v>17</v>
      </c>
      <c r="B149" s="372" t="s">
        <v>62</v>
      </c>
      <c r="C149" s="373">
        <v>100</v>
      </c>
      <c r="D149" s="374">
        <v>3.48</v>
      </c>
      <c r="E149" s="374">
        <v>4.62</v>
      </c>
      <c r="F149" s="374">
        <v>9.86</v>
      </c>
      <c r="G149" s="375">
        <v>68.739999999999995</v>
      </c>
      <c r="H149" s="376">
        <v>119</v>
      </c>
      <c r="I149" s="328"/>
      <c r="J149" s="328"/>
      <c r="K149" s="328"/>
      <c r="L149" s="328"/>
    </row>
    <row r="150" spans="1:12" ht="14.1" customHeight="1">
      <c r="A150" s="371"/>
      <c r="B150" s="372" t="s">
        <v>99</v>
      </c>
      <c r="C150" s="373">
        <v>250</v>
      </c>
      <c r="D150" s="374">
        <v>2.8</v>
      </c>
      <c r="E150" s="374">
        <v>5.27</v>
      </c>
      <c r="F150" s="374">
        <v>9.25</v>
      </c>
      <c r="G150" s="375">
        <v>96.58</v>
      </c>
      <c r="H150" s="377" t="s">
        <v>98</v>
      </c>
      <c r="I150" s="328"/>
      <c r="J150" s="328"/>
      <c r="K150" s="328"/>
      <c r="L150" s="328"/>
    </row>
    <row r="151" spans="1:12" ht="14.1" customHeight="1">
      <c r="A151" s="371"/>
      <c r="B151" s="372" t="s">
        <v>100</v>
      </c>
      <c r="C151" s="373">
        <v>280</v>
      </c>
      <c r="D151" s="374">
        <v>19.7</v>
      </c>
      <c r="E151" s="374">
        <v>20.5</v>
      </c>
      <c r="F151" s="374">
        <v>55.97</v>
      </c>
      <c r="G151" s="375">
        <v>513.57000000000005</v>
      </c>
      <c r="H151" s="376">
        <v>407</v>
      </c>
      <c r="I151" s="328"/>
      <c r="J151" s="328"/>
      <c r="K151" s="328"/>
      <c r="L151" s="328"/>
    </row>
    <row r="152" spans="1:12" ht="14.1" customHeight="1">
      <c r="A152" s="371"/>
      <c r="B152" s="372" t="s">
        <v>45</v>
      </c>
      <c r="C152" s="373">
        <v>200</v>
      </c>
      <c r="D152" s="374">
        <v>1.92</v>
      </c>
      <c r="E152" s="374">
        <v>0.12</v>
      </c>
      <c r="F152" s="374">
        <v>25.86</v>
      </c>
      <c r="G152" s="375">
        <v>112.36</v>
      </c>
      <c r="H152" s="377" t="s">
        <v>44</v>
      </c>
      <c r="I152" s="328"/>
      <c r="J152" s="328"/>
      <c r="K152" s="328"/>
      <c r="L152" s="328"/>
    </row>
    <row r="153" spans="1:12" ht="14.1" customHeight="1">
      <c r="A153" s="371"/>
      <c r="B153" s="372" t="s">
        <v>26</v>
      </c>
      <c r="C153" s="373">
        <v>30</v>
      </c>
      <c r="D153" s="374">
        <v>1.98</v>
      </c>
      <c r="E153" s="374">
        <v>0.27</v>
      </c>
      <c r="F153" s="374">
        <v>11.4</v>
      </c>
      <c r="G153" s="375">
        <v>59.7</v>
      </c>
      <c r="H153" s="376"/>
      <c r="I153" s="328"/>
      <c r="J153" s="328"/>
      <c r="K153" s="328"/>
      <c r="L153" s="328"/>
    </row>
    <row r="154" spans="1:12" ht="14.1" customHeight="1">
      <c r="A154" s="371"/>
      <c r="B154" s="372" t="s">
        <v>27</v>
      </c>
      <c r="C154" s="373">
        <v>30</v>
      </c>
      <c r="D154" s="374">
        <v>1.98</v>
      </c>
      <c r="E154" s="374">
        <v>0.36</v>
      </c>
      <c r="F154" s="374">
        <v>10.02</v>
      </c>
      <c r="G154" s="375">
        <v>52.2</v>
      </c>
      <c r="H154" s="376"/>
      <c r="I154" s="328"/>
      <c r="J154" s="328"/>
      <c r="K154" s="328"/>
      <c r="L154" s="328"/>
    </row>
    <row r="155" spans="1:12" s="104" customFormat="1" ht="14.1" customHeight="1">
      <c r="A155" s="371" t="s">
        <v>28</v>
      </c>
      <c r="B155" s="378"/>
      <c r="C155" s="379">
        <f>SUM(C149:C154)</f>
        <v>890</v>
      </c>
      <c r="D155" s="379">
        <f t="shared" ref="D155:G155" si="29">SUM(D149:D154)</f>
        <v>31.86</v>
      </c>
      <c r="E155" s="379">
        <f t="shared" si="29"/>
        <v>31.14</v>
      </c>
      <c r="F155" s="379">
        <f t="shared" si="29"/>
        <v>122.36</v>
      </c>
      <c r="G155" s="379">
        <f t="shared" si="29"/>
        <v>903.1500000000002</v>
      </c>
      <c r="H155" s="380"/>
      <c r="I155" s="370"/>
      <c r="J155" s="370"/>
      <c r="K155" s="370"/>
      <c r="L155" s="370"/>
    </row>
    <row r="156" spans="1:12" ht="14.1" customHeight="1">
      <c r="A156" s="371" t="s">
        <v>29</v>
      </c>
      <c r="B156" s="372" t="s">
        <v>56</v>
      </c>
      <c r="C156" s="373">
        <v>200</v>
      </c>
      <c r="D156" s="374">
        <v>0.2</v>
      </c>
      <c r="E156" s="374">
        <v>0.2</v>
      </c>
      <c r="F156" s="374">
        <v>12.8</v>
      </c>
      <c r="G156" s="375">
        <v>100</v>
      </c>
      <c r="H156" s="377"/>
      <c r="I156" s="328"/>
      <c r="J156" s="328"/>
      <c r="K156" s="328"/>
      <c r="L156" s="328"/>
    </row>
    <row r="157" spans="1:12" ht="14.1" customHeight="1">
      <c r="A157" s="371"/>
      <c r="B157" s="372" t="s">
        <v>101</v>
      </c>
      <c r="C157" s="373">
        <v>100</v>
      </c>
      <c r="D157" s="374">
        <v>9.91</v>
      </c>
      <c r="E157" s="374">
        <v>10.6</v>
      </c>
      <c r="F157" s="374">
        <v>35.770000000000003</v>
      </c>
      <c r="G157" s="375">
        <v>201.65</v>
      </c>
      <c r="H157" s="376">
        <v>542</v>
      </c>
      <c r="I157" s="328"/>
      <c r="J157" s="328"/>
      <c r="K157" s="328"/>
      <c r="L157" s="328"/>
    </row>
    <row r="158" spans="1:12" s="104" customFormat="1" ht="14.1" customHeight="1">
      <c r="A158" s="371" t="s">
        <v>34</v>
      </c>
      <c r="B158" s="378"/>
      <c r="C158" s="379">
        <f>SUM(C156:C157)</f>
        <v>300</v>
      </c>
      <c r="D158" s="379">
        <f t="shared" ref="D158:G158" si="30">SUM(D156:D157)</f>
        <v>10.11</v>
      </c>
      <c r="E158" s="379">
        <f t="shared" si="30"/>
        <v>10.799999999999999</v>
      </c>
      <c r="F158" s="379">
        <f t="shared" si="30"/>
        <v>48.570000000000007</v>
      </c>
      <c r="G158" s="379">
        <f t="shared" si="30"/>
        <v>301.64999999999998</v>
      </c>
      <c r="H158" s="380"/>
      <c r="I158" s="370"/>
      <c r="J158" s="370"/>
      <c r="K158" s="370"/>
      <c r="L158" s="370"/>
    </row>
    <row r="159" spans="1:12" s="104" customFormat="1" ht="14.1" customHeight="1" thickBot="1">
      <c r="A159" s="401" t="s">
        <v>35</v>
      </c>
      <c r="B159" s="404"/>
      <c r="C159" s="405">
        <f>C158+C155+C148</f>
        <v>1740</v>
      </c>
      <c r="D159" s="405">
        <f t="shared" ref="D159:G159" si="31">D158+D155+D148</f>
        <v>60.64</v>
      </c>
      <c r="E159" s="405">
        <f t="shared" si="31"/>
        <v>60.56</v>
      </c>
      <c r="F159" s="405">
        <f t="shared" si="31"/>
        <v>256.93</v>
      </c>
      <c r="G159" s="405">
        <f t="shared" si="31"/>
        <v>1819.3200000000002</v>
      </c>
      <c r="H159" s="406"/>
      <c r="I159" s="370"/>
      <c r="J159" s="370"/>
      <c r="K159" s="370"/>
      <c r="L159" s="370"/>
    </row>
    <row r="160" spans="1:12" s="104" customFormat="1" ht="14.1" customHeight="1">
      <c r="A160" s="398" t="s">
        <v>102</v>
      </c>
      <c r="B160" s="399"/>
      <c r="C160" s="399"/>
      <c r="D160" s="399"/>
      <c r="E160" s="399"/>
      <c r="F160" s="399"/>
      <c r="G160" s="399"/>
      <c r="H160" s="400"/>
      <c r="I160" s="370"/>
      <c r="J160" s="370"/>
      <c r="K160" s="370"/>
      <c r="L160" s="370"/>
    </row>
    <row r="161" spans="1:12" ht="14.1" customHeight="1">
      <c r="A161" s="371" t="s">
        <v>11</v>
      </c>
      <c r="B161" s="382" t="s">
        <v>165</v>
      </c>
      <c r="C161" s="383">
        <v>60</v>
      </c>
      <c r="D161" s="384">
        <v>0.7</v>
      </c>
      <c r="E161" s="384">
        <v>0.06</v>
      </c>
      <c r="F161" s="384">
        <v>3.4</v>
      </c>
      <c r="G161" s="384">
        <v>17</v>
      </c>
      <c r="H161" s="385"/>
      <c r="I161" s="328"/>
      <c r="J161" s="328"/>
      <c r="K161" s="328"/>
      <c r="L161" s="328"/>
    </row>
    <row r="162" spans="1:12" ht="14.1" customHeight="1">
      <c r="A162" s="371"/>
      <c r="B162" s="382" t="s">
        <v>126</v>
      </c>
      <c r="C162" s="383">
        <v>60</v>
      </c>
      <c r="D162" s="383">
        <v>0.86</v>
      </c>
      <c r="E162" s="383">
        <v>0.5</v>
      </c>
      <c r="F162" s="383">
        <v>1.7</v>
      </c>
      <c r="G162" s="383">
        <v>45.59</v>
      </c>
      <c r="H162" s="385"/>
      <c r="I162" s="328"/>
      <c r="J162" s="328"/>
      <c r="K162" s="328"/>
      <c r="L162" s="328"/>
    </row>
    <row r="163" spans="1:12" ht="14.1" customHeight="1">
      <c r="A163" s="371"/>
      <c r="B163" s="382" t="s">
        <v>180</v>
      </c>
      <c r="C163" s="383">
        <v>100</v>
      </c>
      <c r="D163" s="384">
        <v>12.07</v>
      </c>
      <c r="E163" s="384">
        <v>12.8</v>
      </c>
      <c r="F163" s="384">
        <v>21.33</v>
      </c>
      <c r="G163" s="383">
        <v>167.39</v>
      </c>
      <c r="H163" s="385" t="s">
        <v>94</v>
      </c>
      <c r="I163" s="328"/>
      <c r="J163" s="328"/>
      <c r="K163" s="328"/>
      <c r="L163" s="328"/>
    </row>
    <row r="164" spans="1:12" ht="14.1" customHeight="1">
      <c r="A164" s="371"/>
      <c r="B164" s="382" t="s">
        <v>104</v>
      </c>
      <c r="C164" s="383">
        <v>180</v>
      </c>
      <c r="D164" s="384">
        <v>4.6399999999999997</v>
      </c>
      <c r="E164" s="384">
        <v>5.63</v>
      </c>
      <c r="F164" s="384">
        <v>48.1</v>
      </c>
      <c r="G164" s="383">
        <v>261.63</v>
      </c>
      <c r="H164" s="385">
        <v>414</v>
      </c>
      <c r="I164" s="328"/>
      <c r="J164" s="328"/>
      <c r="K164" s="328"/>
      <c r="L164" s="328"/>
    </row>
    <row r="165" spans="1:12" ht="14.1" customHeight="1">
      <c r="A165" s="371"/>
      <c r="B165" s="382" t="s">
        <v>105</v>
      </c>
      <c r="C165" s="383">
        <v>15</v>
      </c>
      <c r="D165" s="384">
        <v>0.26</v>
      </c>
      <c r="E165" s="384">
        <v>1.03</v>
      </c>
      <c r="F165" s="384">
        <v>0.84</v>
      </c>
      <c r="G165" s="383">
        <v>13.9</v>
      </c>
      <c r="H165" s="385">
        <v>354</v>
      </c>
      <c r="I165" s="328"/>
      <c r="J165" s="328"/>
      <c r="K165" s="328"/>
      <c r="L165" s="328"/>
    </row>
    <row r="166" spans="1:12" ht="14.1" customHeight="1">
      <c r="A166" s="371"/>
      <c r="B166" s="382" t="s">
        <v>107</v>
      </c>
      <c r="C166" s="383">
        <v>200</v>
      </c>
      <c r="D166" s="384">
        <v>0.28000000000000003</v>
      </c>
      <c r="E166" s="384">
        <v>0.04</v>
      </c>
      <c r="F166" s="384">
        <v>8.9600000000000009</v>
      </c>
      <c r="G166" s="383">
        <v>37.28</v>
      </c>
      <c r="H166" s="385" t="s">
        <v>106</v>
      </c>
      <c r="I166" s="328"/>
      <c r="J166" s="328"/>
      <c r="K166" s="328"/>
      <c r="L166" s="328"/>
    </row>
    <row r="167" spans="1:12" ht="14.1" customHeight="1">
      <c r="A167" s="371"/>
      <c r="B167" s="382" t="s">
        <v>26</v>
      </c>
      <c r="C167" s="383">
        <v>30</v>
      </c>
      <c r="D167" s="384">
        <v>1.98</v>
      </c>
      <c r="E167" s="384">
        <v>0.27</v>
      </c>
      <c r="F167" s="384">
        <v>11.4</v>
      </c>
      <c r="G167" s="383">
        <v>59.7</v>
      </c>
      <c r="H167" s="385"/>
      <c r="I167" s="328"/>
      <c r="J167" s="328"/>
      <c r="K167" s="328"/>
      <c r="L167" s="328"/>
    </row>
    <row r="168" spans="1:12" s="104" customFormat="1" ht="14.1" customHeight="1">
      <c r="A168" s="371" t="s">
        <v>16</v>
      </c>
      <c r="B168" s="378"/>
      <c r="C168" s="379">
        <f>SUM(C161:C167)-C162</f>
        <v>585</v>
      </c>
      <c r="D168" s="379">
        <f t="shared" ref="D168:G168" si="32">SUM(D161:D167)-D162</f>
        <v>19.930000000000003</v>
      </c>
      <c r="E168" s="379">
        <f t="shared" si="32"/>
        <v>19.830000000000002</v>
      </c>
      <c r="F168" s="379">
        <f t="shared" si="32"/>
        <v>94.030000000000015</v>
      </c>
      <c r="G168" s="379">
        <f t="shared" si="32"/>
        <v>556.9</v>
      </c>
      <c r="H168" s="380"/>
      <c r="I168" s="370"/>
      <c r="J168" s="370"/>
      <c r="K168" s="370"/>
      <c r="L168" s="370"/>
    </row>
    <row r="169" spans="1:12" ht="14.1" customHeight="1">
      <c r="A169" s="371" t="s">
        <v>17</v>
      </c>
      <c r="B169" s="372" t="s">
        <v>40</v>
      </c>
      <c r="C169" s="373">
        <v>100</v>
      </c>
      <c r="D169" s="374">
        <v>0.8</v>
      </c>
      <c r="E169" s="374">
        <v>0.1</v>
      </c>
      <c r="F169" s="374">
        <v>1.7</v>
      </c>
      <c r="G169" s="375">
        <v>13</v>
      </c>
      <c r="H169" s="376">
        <v>107</v>
      </c>
      <c r="I169" s="328"/>
      <c r="J169" s="328"/>
      <c r="K169" s="328"/>
      <c r="L169" s="328"/>
    </row>
    <row r="170" spans="1:12" ht="14.1" customHeight="1">
      <c r="A170" s="371"/>
      <c r="B170" s="372" t="s">
        <v>64</v>
      </c>
      <c r="C170" s="373">
        <v>250</v>
      </c>
      <c r="D170" s="374">
        <v>2.2999999999999998</v>
      </c>
      <c r="E170" s="374">
        <v>5.5</v>
      </c>
      <c r="F170" s="374">
        <v>22.63</v>
      </c>
      <c r="G170" s="375">
        <v>161.69999999999999</v>
      </c>
      <c r="H170" s="377" t="s">
        <v>63</v>
      </c>
      <c r="I170" s="328"/>
      <c r="J170" s="328"/>
      <c r="K170" s="328"/>
      <c r="L170" s="328"/>
    </row>
    <row r="171" spans="1:12" ht="14.1" customHeight="1">
      <c r="A171" s="371"/>
      <c r="B171" s="372" t="s">
        <v>108</v>
      </c>
      <c r="C171" s="373">
        <v>100</v>
      </c>
      <c r="D171" s="374">
        <v>11.74</v>
      </c>
      <c r="E171" s="374">
        <v>17.5</v>
      </c>
      <c r="F171" s="374">
        <v>17.399999999999999</v>
      </c>
      <c r="G171" s="375">
        <v>261</v>
      </c>
      <c r="H171" s="376">
        <v>372</v>
      </c>
      <c r="I171" s="328"/>
      <c r="J171" s="328"/>
      <c r="K171" s="328"/>
      <c r="L171" s="328"/>
    </row>
    <row r="172" spans="1:12" ht="14.1" customHeight="1">
      <c r="A172" s="371"/>
      <c r="B172" s="372" t="s">
        <v>75</v>
      </c>
      <c r="C172" s="373">
        <v>20</v>
      </c>
      <c r="D172" s="374">
        <v>0.12</v>
      </c>
      <c r="E172" s="374">
        <v>0.75</v>
      </c>
      <c r="F172" s="374">
        <v>1.07</v>
      </c>
      <c r="G172" s="375">
        <v>11.5</v>
      </c>
      <c r="H172" s="376">
        <v>453</v>
      </c>
      <c r="I172" s="328"/>
      <c r="J172" s="328"/>
      <c r="K172" s="328"/>
      <c r="L172" s="328"/>
    </row>
    <row r="173" spans="1:12" ht="14.1" customHeight="1">
      <c r="A173" s="371"/>
      <c r="B173" s="372" t="s">
        <v>109</v>
      </c>
      <c r="C173" s="373">
        <v>180</v>
      </c>
      <c r="D173" s="374">
        <v>9.1300000000000008</v>
      </c>
      <c r="E173" s="374">
        <v>4.0999999999999996</v>
      </c>
      <c r="F173" s="374">
        <v>50.42</v>
      </c>
      <c r="G173" s="375">
        <v>262.22000000000003</v>
      </c>
      <c r="H173" s="376">
        <v>243</v>
      </c>
      <c r="I173" s="328"/>
      <c r="J173" s="328"/>
      <c r="K173" s="328"/>
      <c r="L173" s="328"/>
    </row>
    <row r="174" spans="1:12" ht="14.1" customHeight="1">
      <c r="A174" s="371"/>
      <c r="B174" s="372" t="s">
        <v>25</v>
      </c>
      <c r="C174" s="373">
        <v>200</v>
      </c>
      <c r="D174" s="374">
        <v>0.08</v>
      </c>
      <c r="E174" s="374">
        <v>0</v>
      </c>
      <c r="F174" s="374">
        <v>10.62</v>
      </c>
      <c r="G174" s="375">
        <v>40.44</v>
      </c>
      <c r="H174" s="376">
        <v>508</v>
      </c>
      <c r="I174" s="328"/>
      <c r="J174" s="328"/>
      <c r="K174" s="328"/>
      <c r="L174" s="328"/>
    </row>
    <row r="175" spans="1:12" ht="14.1" customHeight="1">
      <c r="A175" s="371"/>
      <c r="B175" s="372" t="s">
        <v>26</v>
      </c>
      <c r="C175" s="373">
        <v>30</v>
      </c>
      <c r="D175" s="374">
        <v>1.98</v>
      </c>
      <c r="E175" s="374">
        <v>0.27</v>
      </c>
      <c r="F175" s="374">
        <v>11.4</v>
      </c>
      <c r="G175" s="375">
        <v>59.7</v>
      </c>
      <c r="H175" s="376"/>
      <c r="I175" s="328"/>
      <c r="J175" s="328"/>
      <c r="K175" s="328"/>
      <c r="L175" s="328"/>
    </row>
    <row r="176" spans="1:12" ht="14.1" customHeight="1">
      <c r="A176" s="371"/>
      <c r="B176" s="372" t="s">
        <v>27</v>
      </c>
      <c r="C176" s="373">
        <v>30</v>
      </c>
      <c r="D176" s="374">
        <v>1.98</v>
      </c>
      <c r="E176" s="374">
        <v>0.36</v>
      </c>
      <c r="F176" s="374">
        <v>10.02</v>
      </c>
      <c r="G176" s="375">
        <v>52.2</v>
      </c>
      <c r="H176" s="376"/>
      <c r="I176" s="328"/>
      <c r="J176" s="328"/>
      <c r="K176" s="328"/>
      <c r="L176" s="328"/>
    </row>
    <row r="177" spans="1:12" s="104" customFormat="1" ht="14.1" customHeight="1">
      <c r="A177" s="371" t="s">
        <v>28</v>
      </c>
      <c r="B177" s="378"/>
      <c r="C177" s="379">
        <f t="shared" ref="C177:G177" si="33">SUM(C169:C176)</f>
        <v>910</v>
      </c>
      <c r="D177" s="379">
        <f t="shared" si="33"/>
        <v>28.13</v>
      </c>
      <c r="E177" s="379">
        <f t="shared" si="33"/>
        <v>28.580000000000002</v>
      </c>
      <c r="F177" s="379">
        <f t="shared" si="33"/>
        <v>125.26</v>
      </c>
      <c r="G177" s="379">
        <f t="shared" si="33"/>
        <v>861.76000000000022</v>
      </c>
      <c r="H177" s="380"/>
      <c r="I177" s="370"/>
      <c r="J177" s="370"/>
      <c r="K177" s="370"/>
      <c r="L177" s="370"/>
    </row>
    <row r="178" spans="1:12" ht="14.1" customHeight="1">
      <c r="A178" s="371" t="s">
        <v>29</v>
      </c>
      <c r="B178" s="372" t="s">
        <v>31</v>
      </c>
      <c r="C178" s="373">
        <v>200</v>
      </c>
      <c r="D178" s="374">
        <v>0.24</v>
      </c>
      <c r="E178" s="374">
        <v>0.06</v>
      </c>
      <c r="F178" s="374">
        <v>10.16</v>
      </c>
      <c r="G178" s="375">
        <v>42.14</v>
      </c>
      <c r="H178" s="377" t="s">
        <v>30</v>
      </c>
      <c r="I178" s="328"/>
      <c r="J178" s="328"/>
      <c r="K178" s="328"/>
      <c r="L178" s="328"/>
    </row>
    <row r="179" spans="1:12" ht="14.1" customHeight="1">
      <c r="A179" s="371"/>
      <c r="B179" s="372" t="s">
        <v>110</v>
      </c>
      <c r="C179" s="373">
        <v>100</v>
      </c>
      <c r="D179" s="374">
        <v>9.86</v>
      </c>
      <c r="E179" s="374">
        <v>10.67</v>
      </c>
      <c r="F179" s="374">
        <v>37.81</v>
      </c>
      <c r="G179" s="375">
        <v>248.27</v>
      </c>
      <c r="H179" s="376">
        <v>555</v>
      </c>
      <c r="I179" s="328"/>
      <c r="J179" s="328"/>
      <c r="K179" s="328"/>
      <c r="L179" s="328"/>
    </row>
    <row r="180" spans="1:12" s="104" customFormat="1" ht="14.1" customHeight="1">
      <c r="A180" s="371" t="s">
        <v>34</v>
      </c>
      <c r="B180" s="378"/>
      <c r="C180" s="379">
        <f>SUM(C178:C179)</f>
        <v>300</v>
      </c>
      <c r="D180" s="379">
        <f t="shared" ref="D180:G180" si="34">SUM(D178:D179)</f>
        <v>10.1</v>
      </c>
      <c r="E180" s="379">
        <f t="shared" si="34"/>
        <v>10.73</v>
      </c>
      <c r="F180" s="379">
        <f t="shared" si="34"/>
        <v>47.97</v>
      </c>
      <c r="G180" s="379">
        <f t="shared" si="34"/>
        <v>290.41000000000003</v>
      </c>
      <c r="H180" s="380"/>
      <c r="I180" s="370"/>
      <c r="J180" s="370"/>
      <c r="K180" s="370"/>
      <c r="L180" s="370"/>
    </row>
    <row r="181" spans="1:12" s="104" customFormat="1" ht="14.1" customHeight="1" thickBot="1">
      <c r="A181" s="401" t="s">
        <v>35</v>
      </c>
      <c r="B181" s="404"/>
      <c r="C181" s="405">
        <f>C180+C177+C168</f>
        <v>1795</v>
      </c>
      <c r="D181" s="405">
        <f t="shared" ref="D181:G181" si="35">D180+D177+D168</f>
        <v>58.16</v>
      </c>
      <c r="E181" s="405">
        <f t="shared" si="35"/>
        <v>59.14</v>
      </c>
      <c r="F181" s="405">
        <f t="shared" si="35"/>
        <v>267.26000000000005</v>
      </c>
      <c r="G181" s="405">
        <f t="shared" si="35"/>
        <v>1709.0700000000002</v>
      </c>
      <c r="H181" s="406"/>
      <c r="I181" s="370"/>
      <c r="J181" s="370"/>
      <c r="K181" s="370"/>
      <c r="L181" s="370"/>
    </row>
    <row r="182" spans="1:12" s="104" customFormat="1" ht="14.1" customHeight="1">
      <c r="A182" s="398" t="s">
        <v>111</v>
      </c>
      <c r="B182" s="399"/>
      <c r="C182" s="399"/>
      <c r="D182" s="399"/>
      <c r="E182" s="399"/>
      <c r="F182" s="399"/>
      <c r="G182" s="399"/>
      <c r="H182" s="400"/>
      <c r="I182" s="370"/>
      <c r="J182" s="370"/>
      <c r="K182" s="370"/>
      <c r="L182" s="370"/>
    </row>
    <row r="183" spans="1:12" ht="14.1" customHeight="1">
      <c r="A183" s="371" t="s">
        <v>11</v>
      </c>
      <c r="B183" s="372" t="s">
        <v>112</v>
      </c>
      <c r="C183" s="373">
        <v>250</v>
      </c>
      <c r="D183" s="374">
        <v>10.38</v>
      </c>
      <c r="E183" s="374">
        <v>9.9</v>
      </c>
      <c r="F183" s="374">
        <v>44.98</v>
      </c>
      <c r="G183" s="375">
        <v>303.13</v>
      </c>
      <c r="H183" s="376">
        <v>165</v>
      </c>
      <c r="I183" s="328"/>
      <c r="J183" s="328"/>
      <c r="K183" s="328"/>
      <c r="L183" s="328"/>
    </row>
    <row r="184" spans="1:12" ht="14.1" customHeight="1">
      <c r="A184" s="371"/>
      <c r="B184" s="372" t="s">
        <v>113</v>
      </c>
      <c r="C184" s="373">
        <v>100</v>
      </c>
      <c r="D184" s="374">
        <v>8.74</v>
      </c>
      <c r="E184" s="374">
        <v>9.64</v>
      </c>
      <c r="F184" s="374">
        <v>30.43</v>
      </c>
      <c r="G184" s="375">
        <v>213.97</v>
      </c>
      <c r="H184" s="376">
        <v>563</v>
      </c>
      <c r="I184" s="328"/>
      <c r="J184" s="328"/>
      <c r="K184" s="328"/>
      <c r="L184" s="328"/>
    </row>
    <row r="185" spans="1:12" ht="14.1" customHeight="1">
      <c r="A185" s="371"/>
      <c r="B185" s="372" t="s">
        <v>72</v>
      </c>
      <c r="C185" s="373">
        <v>200</v>
      </c>
      <c r="D185" s="374">
        <v>0.26</v>
      </c>
      <c r="E185" s="374">
        <v>0.02</v>
      </c>
      <c r="F185" s="374">
        <v>8.06</v>
      </c>
      <c r="G185" s="375">
        <v>33.22</v>
      </c>
      <c r="H185" s="377" t="s">
        <v>71</v>
      </c>
      <c r="I185" s="328"/>
      <c r="J185" s="328"/>
      <c r="K185" s="328"/>
      <c r="L185" s="328"/>
    </row>
    <row r="186" spans="1:12" s="104" customFormat="1" ht="14.1" customHeight="1">
      <c r="A186" s="371" t="s">
        <v>16</v>
      </c>
      <c r="B186" s="378"/>
      <c r="C186" s="379">
        <f>SUM(C183:C185)</f>
        <v>550</v>
      </c>
      <c r="D186" s="379">
        <f>SUM(D183:D185)</f>
        <v>19.380000000000003</v>
      </c>
      <c r="E186" s="379">
        <f>SUM(E183:E185)</f>
        <v>19.559999999999999</v>
      </c>
      <c r="F186" s="379">
        <f>SUM(F183:F185)</f>
        <v>83.47</v>
      </c>
      <c r="G186" s="379">
        <f>SUM(G183:G185)</f>
        <v>550.32000000000005</v>
      </c>
      <c r="H186" s="380"/>
      <c r="I186" s="370"/>
      <c r="J186" s="370"/>
      <c r="K186" s="370"/>
      <c r="L186" s="370"/>
    </row>
    <row r="187" spans="1:12" ht="14.1" customHeight="1">
      <c r="A187" s="371" t="s">
        <v>17</v>
      </c>
      <c r="B187" s="372" t="s">
        <v>153</v>
      </c>
      <c r="C187" s="373">
        <v>100</v>
      </c>
      <c r="D187" s="374">
        <v>1.17</v>
      </c>
      <c r="E187" s="374">
        <v>0.1</v>
      </c>
      <c r="F187" s="374">
        <v>5.67</v>
      </c>
      <c r="G187" s="375">
        <v>28.33</v>
      </c>
      <c r="H187" s="377">
        <v>16</v>
      </c>
      <c r="I187" s="328"/>
      <c r="J187" s="328"/>
      <c r="K187" s="328"/>
      <c r="L187" s="328"/>
    </row>
    <row r="188" spans="1:12" ht="14.1" customHeight="1">
      <c r="A188" s="371"/>
      <c r="B188" s="372" t="s">
        <v>115</v>
      </c>
      <c r="C188" s="373">
        <v>250</v>
      </c>
      <c r="D188" s="374">
        <v>3.08</v>
      </c>
      <c r="E188" s="374">
        <v>5.45</v>
      </c>
      <c r="F188" s="374">
        <v>17.420000000000002</v>
      </c>
      <c r="G188" s="375">
        <v>131.82</v>
      </c>
      <c r="H188" s="377" t="s">
        <v>114</v>
      </c>
      <c r="I188" s="328"/>
      <c r="J188" s="328"/>
      <c r="K188" s="328"/>
      <c r="L188" s="328"/>
    </row>
    <row r="189" spans="1:12" ht="14.1" customHeight="1">
      <c r="A189" s="371"/>
      <c r="B189" s="372" t="s">
        <v>116</v>
      </c>
      <c r="C189" s="373">
        <v>100</v>
      </c>
      <c r="D189" s="374">
        <v>12.77</v>
      </c>
      <c r="E189" s="374">
        <v>13.5</v>
      </c>
      <c r="F189" s="374">
        <v>25.52</v>
      </c>
      <c r="G189" s="375">
        <v>244.48</v>
      </c>
      <c r="H189" s="376">
        <v>366</v>
      </c>
      <c r="I189" s="328"/>
      <c r="J189" s="328"/>
      <c r="K189" s="328"/>
      <c r="L189" s="328"/>
    </row>
    <row r="190" spans="1:12" ht="14.1" customHeight="1">
      <c r="A190" s="371"/>
      <c r="B190" s="372" t="s">
        <v>24</v>
      </c>
      <c r="C190" s="373">
        <v>180</v>
      </c>
      <c r="D190" s="374">
        <v>9.1999999999999993</v>
      </c>
      <c r="E190" s="374">
        <v>8.5</v>
      </c>
      <c r="F190" s="374">
        <v>46.62</v>
      </c>
      <c r="G190" s="375">
        <v>270.81</v>
      </c>
      <c r="H190" s="376">
        <v>237</v>
      </c>
      <c r="I190" s="328"/>
      <c r="J190" s="328"/>
      <c r="K190" s="328"/>
      <c r="L190" s="328"/>
    </row>
    <row r="191" spans="1:12" ht="14.1" customHeight="1">
      <c r="A191" s="371"/>
      <c r="B191" s="372" t="s">
        <v>54</v>
      </c>
      <c r="C191" s="373">
        <v>200</v>
      </c>
      <c r="D191" s="374">
        <v>0.32</v>
      </c>
      <c r="E191" s="374">
        <v>0.14000000000000001</v>
      </c>
      <c r="F191" s="374">
        <v>11.46</v>
      </c>
      <c r="G191" s="375">
        <v>48.32</v>
      </c>
      <c r="H191" s="376">
        <v>519</v>
      </c>
      <c r="I191" s="328"/>
      <c r="J191" s="328"/>
      <c r="K191" s="328"/>
      <c r="L191" s="328"/>
    </row>
    <row r="192" spans="1:12" ht="14.1" customHeight="1">
      <c r="A192" s="371"/>
      <c r="B192" s="372" t="s">
        <v>26</v>
      </c>
      <c r="C192" s="373">
        <v>30</v>
      </c>
      <c r="D192" s="374">
        <v>1.98</v>
      </c>
      <c r="E192" s="374">
        <v>0.27</v>
      </c>
      <c r="F192" s="374">
        <v>11.4</v>
      </c>
      <c r="G192" s="375">
        <v>59.7</v>
      </c>
      <c r="H192" s="376"/>
      <c r="I192" s="328"/>
      <c r="J192" s="328"/>
      <c r="K192" s="328"/>
      <c r="L192" s="328"/>
    </row>
    <row r="193" spans="1:12" ht="14.1" customHeight="1">
      <c r="A193" s="371"/>
      <c r="B193" s="372" t="s">
        <v>27</v>
      </c>
      <c r="C193" s="373">
        <v>30</v>
      </c>
      <c r="D193" s="374">
        <v>1.98</v>
      </c>
      <c r="E193" s="374">
        <v>0.36</v>
      </c>
      <c r="F193" s="374">
        <v>10.02</v>
      </c>
      <c r="G193" s="375">
        <v>52.2</v>
      </c>
      <c r="H193" s="376"/>
      <c r="I193" s="328"/>
      <c r="J193" s="328"/>
      <c r="K193" s="328"/>
      <c r="L193" s="328"/>
    </row>
    <row r="194" spans="1:12" s="104" customFormat="1" ht="14.1" customHeight="1">
      <c r="A194" s="371" t="s">
        <v>28</v>
      </c>
      <c r="B194" s="378"/>
      <c r="C194" s="379">
        <f>SUM(C187:C193)</f>
        <v>890</v>
      </c>
      <c r="D194" s="379">
        <f t="shared" ref="D194:G194" si="36">SUM(D187:D193)</f>
        <v>30.5</v>
      </c>
      <c r="E194" s="379">
        <f t="shared" si="36"/>
        <v>28.32</v>
      </c>
      <c r="F194" s="379">
        <f t="shared" si="36"/>
        <v>128.11000000000001</v>
      </c>
      <c r="G194" s="379">
        <f t="shared" si="36"/>
        <v>835.6600000000002</v>
      </c>
      <c r="H194" s="380"/>
      <c r="I194" s="370"/>
      <c r="J194" s="370"/>
      <c r="K194" s="370"/>
      <c r="L194" s="370"/>
    </row>
    <row r="195" spans="1:12" ht="14.1" customHeight="1">
      <c r="A195" s="371" t="s">
        <v>29</v>
      </c>
      <c r="B195" s="372" t="s">
        <v>46</v>
      </c>
      <c r="C195" s="373">
        <v>200</v>
      </c>
      <c r="D195" s="374">
        <v>0</v>
      </c>
      <c r="E195" s="374">
        <v>0</v>
      </c>
      <c r="F195" s="374">
        <v>15</v>
      </c>
      <c r="G195" s="375">
        <v>95</v>
      </c>
      <c r="H195" s="376">
        <v>614</v>
      </c>
      <c r="I195" s="328"/>
      <c r="J195" s="328"/>
      <c r="K195" s="328"/>
      <c r="L195" s="328"/>
    </row>
    <row r="196" spans="1:12" ht="14.1" customHeight="1">
      <c r="A196" s="371"/>
      <c r="B196" s="372" t="s">
        <v>148</v>
      </c>
      <c r="C196" s="373">
        <v>100</v>
      </c>
      <c r="D196" s="374">
        <v>9.6199999999999992</v>
      </c>
      <c r="E196" s="374">
        <v>10.4</v>
      </c>
      <c r="F196" s="374">
        <v>32.700000000000003</v>
      </c>
      <c r="G196" s="375">
        <v>251.6</v>
      </c>
      <c r="H196" s="377" t="s">
        <v>81</v>
      </c>
      <c r="I196" s="328"/>
      <c r="J196" s="328"/>
      <c r="K196" s="328"/>
      <c r="L196" s="328"/>
    </row>
    <row r="197" spans="1:12" s="104" customFormat="1" ht="14.1" customHeight="1" thickBot="1">
      <c r="A197" s="401" t="s">
        <v>34</v>
      </c>
      <c r="B197" s="404"/>
      <c r="C197" s="405">
        <f>SUM(C195:C196)</f>
        <v>300</v>
      </c>
      <c r="D197" s="405">
        <f t="shared" ref="D197:G197" si="37">SUM(D195:D196)</f>
        <v>9.6199999999999992</v>
      </c>
      <c r="E197" s="405">
        <f t="shared" si="37"/>
        <v>10.4</v>
      </c>
      <c r="F197" s="405">
        <f t="shared" si="37"/>
        <v>47.7</v>
      </c>
      <c r="G197" s="405">
        <f t="shared" si="37"/>
        <v>346.6</v>
      </c>
      <c r="H197" s="406"/>
      <c r="I197" s="370"/>
      <c r="J197" s="370"/>
      <c r="K197" s="370"/>
      <c r="L197" s="370"/>
    </row>
    <row r="198" spans="1:12" s="104" customFormat="1" ht="14.1" customHeight="1">
      <c r="A198" s="398" t="s">
        <v>35</v>
      </c>
      <c r="B198" s="399"/>
      <c r="C198" s="422">
        <f>C197+C194+C186</f>
        <v>1740</v>
      </c>
      <c r="D198" s="422">
        <f>D197+D194+D186</f>
        <v>59.5</v>
      </c>
      <c r="E198" s="422">
        <f>E197+E194+E186</f>
        <v>58.28</v>
      </c>
      <c r="F198" s="422">
        <f>F197+F194+F186</f>
        <v>259.27999999999997</v>
      </c>
      <c r="G198" s="422">
        <f>G197+G194+G186</f>
        <v>1732.5800000000004</v>
      </c>
      <c r="H198" s="423"/>
      <c r="I198" s="370"/>
      <c r="J198" s="370"/>
      <c r="K198" s="370"/>
      <c r="L198" s="370"/>
    </row>
    <row r="199" spans="1:12" s="104" customFormat="1" ht="14.1" customHeight="1">
      <c r="A199" s="371" t="s">
        <v>117</v>
      </c>
      <c r="B199" s="378"/>
      <c r="C199" s="379">
        <f>C198+C181+C159+C143+C124+C107+C91+C71+C53+C34</f>
        <v>17590</v>
      </c>
      <c r="D199" s="379">
        <f>D198+D181+D159+D143+D124+D107+D91+D71+D53+D34</f>
        <v>577.22</v>
      </c>
      <c r="E199" s="379">
        <f>E198+E181+E159+E143+E124+E107+E91+E71+E53+E34</f>
        <v>573.46000000000015</v>
      </c>
      <c r="F199" s="379">
        <f>F198+F181+F159+F143+F124+F107+F91+F71+F53+F34</f>
        <v>2438.6800000000003</v>
      </c>
      <c r="G199" s="379">
        <f>G198+G181+G159+G143+G124+G107+G91+G71+G53+G34</f>
        <v>17068.860000000004</v>
      </c>
      <c r="H199" s="380"/>
      <c r="I199" s="370"/>
      <c r="J199" s="370"/>
      <c r="K199" s="370"/>
      <c r="L199" s="370"/>
    </row>
    <row r="200" spans="1:12" s="104" customFormat="1" ht="14.1" customHeight="1" thickBot="1">
      <c r="A200" s="424" t="s">
        <v>118</v>
      </c>
      <c r="B200" s="425"/>
      <c r="C200" s="426">
        <f>C199/10</f>
        <v>1759</v>
      </c>
      <c r="D200" s="426">
        <f t="shared" ref="D200:G200" si="38">D199/10</f>
        <v>57.722000000000001</v>
      </c>
      <c r="E200" s="426">
        <f t="shared" si="38"/>
        <v>57.346000000000018</v>
      </c>
      <c r="F200" s="426">
        <f t="shared" si="38"/>
        <v>243.86800000000002</v>
      </c>
      <c r="G200" s="426">
        <f t="shared" si="38"/>
        <v>1706.8860000000004</v>
      </c>
      <c r="H200" s="427"/>
      <c r="I200" s="370"/>
      <c r="J200" s="370"/>
      <c r="K200" s="370"/>
      <c r="L200" s="370"/>
    </row>
    <row r="201" spans="1:12" s="117" customFormat="1" ht="36" customHeight="1">
      <c r="A201" s="428"/>
      <c r="B201" s="429"/>
      <c r="C201" s="430"/>
      <c r="D201" s="431"/>
      <c r="E201" s="431"/>
      <c r="F201" s="431"/>
      <c r="G201" s="430"/>
      <c r="H201" s="430"/>
      <c r="I201" s="432"/>
      <c r="J201" s="432"/>
      <c r="K201" s="432"/>
      <c r="L201" s="432"/>
    </row>
    <row r="202" spans="1:12" ht="15">
      <c r="A202" s="433"/>
      <c r="B202" s="434" t="s">
        <v>145</v>
      </c>
      <c r="C202" s="435">
        <f t="shared" ref="C202:G202" si="39">(C186+C168+C148+C112+C96+C80+C58+C40+C21+C130)/10</f>
        <v>561</v>
      </c>
      <c r="D202" s="435">
        <f t="shared" si="39"/>
        <v>19.948</v>
      </c>
      <c r="E202" s="435">
        <f t="shared" si="39"/>
        <v>19.681999999999999</v>
      </c>
      <c r="F202" s="435">
        <f t="shared" si="39"/>
        <v>83.460000000000008</v>
      </c>
      <c r="G202" s="435">
        <f t="shared" si="39"/>
        <v>580.28399999999999</v>
      </c>
      <c r="H202" s="436"/>
      <c r="I202" s="328"/>
      <c r="J202" s="328"/>
      <c r="K202" s="328"/>
      <c r="L202" s="328"/>
    </row>
    <row r="203" spans="1:12" ht="15">
      <c r="A203" s="433"/>
      <c r="B203" s="434" t="s">
        <v>146</v>
      </c>
      <c r="C203" s="435">
        <f t="shared" ref="C203:G203" si="40">(C194+C177+C155+C139+C120+C103+C87+C67+C49+C30)/10</f>
        <v>898</v>
      </c>
      <c r="D203" s="435">
        <f t="shared" si="40"/>
        <v>29.584999999999997</v>
      </c>
      <c r="E203" s="435">
        <f t="shared" si="40"/>
        <v>29.330000000000002</v>
      </c>
      <c r="F203" s="435">
        <f t="shared" si="40"/>
        <v>123.54599999999998</v>
      </c>
      <c r="G203" s="435">
        <f t="shared" si="40"/>
        <v>863.23800000000006</v>
      </c>
      <c r="H203" s="436"/>
      <c r="I203" s="328"/>
      <c r="J203" s="328"/>
      <c r="K203" s="328"/>
      <c r="L203" s="328"/>
    </row>
    <row r="204" spans="1:12" ht="15">
      <c r="A204" s="433"/>
      <c r="B204" s="434" t="s">
        <v>147</v>
      </c>
      <c r="C204" s="435">
        <f t="shared" ref="C204:G204" si="41">(C197+C180+C158+C142+C106+C90+C52+C33+C123+C70)/10</f>
        <v>300</v>
      </c>
      <c r="D204" s="435">
        <f t="shared" si="41"/>
        <v>9.9600000000000009</v>
      </c>
      <c r="E204" s="435">
        <f t="shared" si="41"/>
        <v>10.206</v>
      </c>
      <c r="F204" s="435">
        <f t="shared" si="41"/>
        <v>44.585999999999999</v>
      </c>
      <c r="G204" s="435">
        <f t="shared" si="41"/>
        <v>319.20799999999997</v>
      </c>
      <c r="H204" s="436"/>
      <c r="I204" s="328"/>
      <c r="J204" s="328"/>
      <c r="K204" s="328"/>
      <c r="L204" s="328"/>
    </row>
  </sheetData>
  <mergeCells count="90">
    <mergeCell ref="A201:B201"/>
    <mergeCell ref="A181:B181"/>
    <mergeCell ref="A182:H182"/>
    <mergeCell ref="A183:A185"/>
    <mergeCell ref="A186:B186"/>
    <mergeCell ref="A187:A193"/>
    <mergeCell ref="A194:B194"/>
    <mergeCell ref="A195:A196"/>
    <mergeCell ref="A197:B197"/>
    <mergeCell ref="A198:B198"/>
    <mergeCell ref="A199:B199"/>
    <mergeCell ref="A200:B200"/>
    <mergeCell ref="A180:B180"/>
    <mergeCell ref="A149:A154"/>
    <mergeCell ref="A155:B155"/>
    <mergeCell ref="A156:A157"/>
    <mergeCell ref="A158:B158"/>
    <mergeCell ref="A159:B159"/>
    <mergeCell ref="A160:H160"/>
    <mergeCell ref="A161:A167"/>
    <mergeCell ref="A168:B168"/>
    <mergeCell ref="A169:A176"/>
    <mergeCell ref="A177:B177"/>
    <mergeCell ref="A178:A179"/>
    <mergeCell ref="A148:B148"/>
    <mergeCell ref="A124:B124"/>
    <mergeCell ref="A125:H125"/>
    <mergeCell ref="A126:A129"/>
    <mergeCell ref="A130:B130"/>
    <mergeCell ref="A131:A138"/>
    <mergeCell ref="A139:B139"/>
    <mergeCell ref="A140:A141"/>
    <mergeCell ref="A142:B142"/>
    <mergeCell ref="A143:B143"/>
    <mergeCell ref="A144:H144"/>
    <mergeCell ref="A145:A147"/>
    <mergeCell ref="A123:B123"/>
    <mergeCell ref="A97:A102"/>
    <mergeCell ref="A103:B103"/>
    <mergeCell ref="A104:A105"/>
    <mergeCell ref="A106:B106"/>
    <mergeCell ref="A107:B107"/>
    <mergeCell ref="A108:H108"/>
    <mergeCell ref="A109:A111"/>
    <mergeCell ref="A112:B112"/>
    <mergeCell ref="A113:A119"/>
    <mergeCell ref="A120:B120"/>
    <mergeCell ref="A121:A122"/>
    <mergeCell ref="A96:B96"/>
    <mergeCell ref="A71:B71"/>
    <mergeCell ref="A72:H72"/>
    <mergeCell ref="A73:A79"/>
    <mergeCell ref="A80:B80"/>
    <mergeCell ref="A81:A86"/>
    <mergeCell ref="A87:B87"/>
    <mergeCell ref="A88:A89"/>
    <mergeCell ref="A90:B90"/>
    <mergeCell ref="A91:B91"/>
    <mergeCell ref="A92:H92"/>
    <mergeCell ref="A93:A95"/>
    <mergeCell ref="A70:B70"/>
    <mergeCell ref="A41:A48"/>
    <mergeCell ref="A49:B49"/>
    <mergeCell ref="A50:A51"/>
    <mergeCell ref="A52:B52"/>
    <mergeCell ref="A53:B53"/>
    <mergeCell ref="A54:H54"/>
    <mergeCell ref="A55:A57"/>
    <mergeCell ref="A58:B58"/>
    <mergeCell ref="A59:A66"/>
    <mergeCell ref="A67:B67"/>
    <mergeCell ref="A68:A69"/>
    <mergeCell ref="A40:B40"/>
    <mergeCell ref="A17:H17"/>
    <mergeCell ref="A18:A20"/>
    <mergeCell ref="A21:B21"/>
    <mergeCell ref="A22:A29"/>
    <mergeCell ref="A30:B30"/>
    <mergeCell ref="A31:A32"/>
    <mergeCell ref="A33:B33"/>
    <mergeCell ref="A34:B34"/>
    <mergeCell ref="A35:H35"/>
    <mergeCell ref="D15:F15"/>
    <mergeCell ref="G15:G16"/>
    <mergeCell ref="A36:A39"/>
    <mergeCell ref="H15:H16"/>
    <mergeCell ref="A11:H11"/>
    <mergeCell ref="A15:A16"/>
    <mergeCell ref="B15:B16"/>
    <mergeCell ref="C15:C16"/>
  </mergeCells>
  <pageMargins left="0.11811023622047245" right="0.11811023622047245" top="0.15748031496062992" bottom="0.15748031496062992" header="0.31496062992125984" footer="0.31496062992125984"/>
  <pageSetup paperSize="9" scale="5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1"/>
  <sheetViews>
    <sheetView view="pageBreakPreview" topLeftCell="A16" zoomScale="60" zoomScaleNormal="100" workbookViewId="0">
      <selection activeCell="I58" sqref="I58"/>
    </sheetView>
  </sheetViews>
  <sheetFormatPr defaultColWidth="9.140625" defaultRowHeight="12.75"/>
  <cols>
    <col min="1" max="1" width="11.85546875" style="118" customWidth="1"/>
    <col min="2" max="2" width="61.7109375" style="95" customWidth="1"/>
    <col min="3" max="3" width="10.7109375" style="24" customWidth="1"/>
    <col min="4" max="6" width="10.7109375" style="23" customWidth="1"/>
    <col min="7" max="7" width="17" style="24" customWidth="1"/>
    <col min="8" max="8" width="15.7109375" style="24" customWidth="1"/>
    <col min="9" max="9" width="10.7109375" style="24" customWidth="1"/>
    <col min="10" max="10" width="7.7109375" style="93" customWidth="1"/>
    <col min="11" max="16384" width="9.140625" style="93"/>
  </cols>
  <sheetData>
    <row r="1" spans="1:9" ht="22.5" customHeight="1">
      <c r="A1" s="166"/>
      <c r="B1" s="173" t="s">
        <v>170</v>
      </c>
      <c r="H1" s="74" t="s">
        <v>122</v>
      </c>
    </row>
    <row r="2" spans="1:9" ht="15" customHeight="1">
      <c r="A2" s="19"/>
      <c r="B2" s="163" t="s">
        <v>167</v>
      </c>
      <c r="F2" s="18"/>
      <c r="G2" s="75"/>
      <c r="H2" s="75"/>
    </row>
    <row r="3" spans="1:9" ht="15" customHeight="1">
      <c r="A3" s="167"/>
      <c r="B3" s="164" t="s">
        <v>160</v>
      </c>
      <c r="F3" s="25"/>
      <c r="G3" s="76" t="str">
        <f>'7-11 лет сентябрь'!G3</f>
        <v>Директор</v>
      </c>
      <c r="H3" s="77" t="s">
        <v>119</v>
      </c>
    </row>
    <row r="4" spans="1:9" ht="15" customHeight="1">
      <c r="A4" s="167"/>
      <c r="B4" s="164" t="s">
        <v>161</v>
      </c>
      <c r="F4" s="26"/>
      <c r="G4" s="27" t="str">
        <f>'7-11 лет сентябрь'!G4</f>
        <v>Д.С.Блинников</v>
      </c>
      <c r="H4" s="78" t="s">
        <v>120</v>
      </c>
    </row>
    <row r="5" spans="1:9" ht="15" customHeight="1">
      <c r="A5" s="167"/>
      <c r="B5" s="165" t="s">
        <v>162</v>
      </c>
      <c r="H5" s="79" t="s">
        <v>121</v>
      </c>
    </row>
    <row r="6" spans="1:9" ht="15" customHeight="1">
      <c r="A6" s="94"/>
    </row>
    <row r="7" spans="1:9" ht="15" customHeight="1">
      <c r="A7" s="94"/>
    </row>
    <row r="8" spans="1:9" ht="15" customHeight="1">
      <c r="A8" s="94"/>
    </row>
    <row r="9" spans="1:9" s="97" customFormat="1" ht="15" customHeight="1">
      <c r="A9" s="94"/>
      <c r="B9" s="95"/>
      <c r="C9" s="24"/>
      <c r="D9" s="23"/>
      <c r="E9" s="23"/>
      <c r="F9" s="23"/>
      <c r="G9" s="24"/>
      <c r="H9" s="24"/>
      <c r="I9" s="96"/>
    </row>
    <row r="10" spans="1:9" s="97" customFormat="1" ht="15" customHeight="1">
      <c r="A10" s="94"/>
      <c r="B10" s="95"/>
      <c r="C10" s="24"/>
      <c r="D10" s="23"/>
      <c r="E10" s="23"/>
      <c r="F10" s="23"/>
      <c r="G10" s="24"/>
      <c r="H10" s="24"/>
      <c r="I10" s="96"/>
    </row>
    <row r="11" spans="1:9" s="97" customFormat="1" ht="12.75" customHeight="1">
      <c r="A11" s="209" t="s">
        <v>159</v>
      </c>
      <c r="B11" s="209"/>
      <c r="C11" s="209"/>
      <c r="D11" s="209"/>
      <c r="E11" s="209"/>
      <c r="F11" s="209"/>
      <c r="G11" s="209"/>
      <c r="H11" s="209"/>
      <c r="I11" s="209"/>
    </row>
    <row r="12" spans="1:9" s="97" customFormat="1" ht="12.75" customHeight="1">
      <c r="A12" s="177"/>
      <c r="B12" s="177"/>
      <c r="C12" s="177"/>
      <c r="D12" s="177"/>
      <c r="E12" s="177"/>
      <c r="F12" s="177"/>
      <c r="G12" s="177"/>
      <c r="H12" s="177"/>
      <c r="I12" s="96"/>
    </row>
    <row r="13" spans="1:9" s="97" customFormat="1" ht="30" customHeight="1">
      <c r="A13" s="98" t="s">
        <v>4</v>
      </c>
      <c r="B13" s="97" t="s">
        <v>152</v>
      </c>
      <c r="C13" s="99"/>
      <c r="D13" s="100"/>
      <c r="E13" s="100"/>
      <c r="F13" s="100"/>
      <c r="G13" s="101"/>
      <c r="H13" s="101"/>
      <c r="I13" s="96"/>
    </row>
    <row r="14" spans="1:9" s="97" customFormat="1" ht="13.5" customHeight="1" thickBot="1">
      <c r="A14" s="98"/>
      <c r="C14" s="99"/>
      <c r="D14" s="100"/>
      <c r="E14" s="100"/>
      <c r="F14" s="100"/>
      <c r="G14" s="101"/>
      <c r="H14" s="101"/>
      <c r="I14" s="96"/>
    </row>
    <row r="15" spans="1:9" s="102" customFormat="1" ht="33" customHeight="1">
      <c r="A15" s="258" t="s">
        <v>0</v>
      </c>
      <c r="B15" s="259" t="s">
        <v>1</v>
      </c>
      <c r="C15" s="260" t="s">
        <v>3</v>
      </c>
      <c r="D15" s="234" t="s">
        <v>5</v>
      </c>
      <c r="E15" s="234"/>
      <c r="F15" s="234"/>
      <c r="G15" s="235" t="s">
        <v>6</v>
      </c>
      <c r="H15" s="294" t="s">
        <v>2</v>
      </c>
      <c r="I15" s="287" t="s">
        <v>156</v>
      </c>
    </row>
    <row r="16" spans="1:9" s="103" customFormat="1" ht="13.5" thickBot="1">
      <c r="A16" s="285"/>
      <c r="B16" s="286"/>
      <c r="C16" s="296"/>
      <c r="D16" s="85" t="s">
        <v>7</v>
      </c>
      <c r="E16" s="85" t="s">
        <v>8</v>
      </c>
      <c r="F16" s="85" t="s">
        <v>9</v>
      </c>
      <c r="G16" s="293"/>
      <c r="H16" s="295"/>
      <c r="I16" s="288"/>
    </row>
    <row r="17" spans="1:9" s="104" customFormat="1" ht="14.1" customHeight="1">
      <c r="A17" s="262" t="s">
        <v>10</v>
      </c>
      <c r="B17" s="263"/>
      <c r="C17" s="263"/>
      <c r="D17" s="263"/>
      <c r="E17" s="263"/>
      <c r="F17" s="263"/>
      <c r="G17" s="263"/>
      <c r="H17" s="289"/>
      <c r="I17" s="38"/>
    </row>
    <row r="18" spans="1:9" ht="14.1" customHeight="1">
      <c r="A18" s="240" t="s">
        <v>11</v>
      </c>
      <c r="B18" s="105" t="s">
        <v>12</v>
      </c>
      <c r="C18" s="48">
        <v>200</v>
      </c>
      <c r="D18" s="21">
        <v>5.34</v>
      </c>
      <c r="E18" s="21">
        <v>6.86</v>
      </c>
      <c r="F18" s="21">
        <v>27.28</v>
      </c>
      <c r="G18" s="22">
        <v>203.5</v>
      </c>
      <c r="H18" s="86">
        <v>260</v>
      </c>
      <c r="I18" s="106">
        <v>40</v>
      </c>
    </row>
    <row r="19" spans="1:9" ht="14.1" customHeight="1">
      <c r="A19" s="240"/>
      <c r="B19" s="105" t="s">
        <v>14</v>
      </c>
      <c r="C19" s="48">
        <v>100</v>
      </c>
      <c r="D19" s="21">
        <v>11.06</v>
      </c>
      <c r="E19" s="21">
        <v>10.02</v>
      </c>
      <c r="F19" s="21">
        <v>35.840000000000003</v>
      </c>
      <c r="G19" s="22">
        <v>254.24</v>
      </c>
      <c r="H19" s="87" t="s">
        <v>13</v>
      </c>
      <c r="I19" s="106">
        <v>30</v>
      </c>
    </row>
    <row r="20" spans="1:9" ht="14.1" customHeight="1">
      <c r="A20" s="240"/>
      <c r="B20" s="105" t="s">
        <v>15</v>
      </c>
      <c r="C20" s="48">
        <v>200</v>
      </c>
      <c r="D20" s="21">
        <v>0.22</v>
      </c>
      <c r="E20" s="21">
        <v>0.06</v>
      </c>
      <c r="F20" s="21">
        <v>7.2</v>
      </c>
      <c r="G20" s="22">
        <v>29.08</v>
      </c>
      <c r="H20" s="86">
        <v>143</v>
      </c>
      <c r="I20" s="106">
        <v>20</v>
      </c>
    </row>
    <row r="21" spans="1:9" s="104" customFormat="1" ht="14.1" customHeight="1">
      <c r="A21" s="240" t="s">
        <v>16</v>
      </c>
      <c r="B21" s="261"/>
      <c r="C21" s="31">
        <f>SUM(C18:C20)</f>
        <v>500</v>
      </c>
      <c r="D21" s="31">
        <f t="shared" ref="D21:G21" si="0">SUM(D18:D20)</f>
        <v>16.619999999999997</v>
      </c>
      <c r="E21" s="31">
        <f t="shared" si="0"/>
        <v>16.939999999999998</v>
      </c>
      <c r="F21" s="31">
        <f t="shared" si="0"/>
        <v>70.320000000000007</v>
      </c>
      <c r="G21" s="31">
        <f t="shared" si="0"/>
        <v>486.82</v>
      </c>
      <c r="H21" s="88"/>
      <c r="I21" s="107">
        <f>SUM(I18:I20)</f>
        <v>90</v>
      </c>
    </row>
    <row r="22" spans="1:9" ht="14.1" customHeight="1">
      <c r="A22" s="290" t="s">
        <v>17</v>
      </c>
      <c r="B22" s="105" t="s">
        <v>19</v>
      </c>
      <c r="C22" s="48">
        <v>200</v>
      </c>
      <c r="D22" s="21">
        <v>2.16</v>
      </c>
      <c r="E22" s="21">
        <v>2.2799999999999998</v>
      </c>
      <c r="F22" s="21">
        <v>15.06</v>
      </c>
      <c r="G22" s="22">
        <v>89</v>
      </c>
      <c r="H22" s="86">
        <v>147</v>
      </c>
      <c r="I22" s="106">
        <v>34</v>
      </c>
    </row>
    <row r="23" spans="1:9" ht="14.1" customHeight="1">
      <c r="A23" s="291"/>
      <c r="B23" s="105" t="s">
        <v>21</v>
      </c>
      <c r="C23" s="48">
        <v>90</v>
      </c>
      <c r="D23" s="21">
        <v>9.76</v>
      </c>
      <c r="E23" s="21">
        <v>13.03</v>
      </c>
      <c r="F23" s="21">
        <v>14.6</v>
      </c>
      <c r="G23" s="22">
        <v>230.35</v>
      </c>
      <c r="H23" s="87" t="s">
        <v>20</v>
      </c>
      <c r="I23" s="106">
        <v>70</v>
      </c>
    </row>
    <row r="24" spans="1:9" ht="14.1" customHeight="1">
      <c r="A24" s="291"/>
      <c r="B24" s="105" t="s">
        <v>23</v>
      </c>
      <c r="C24" s="48">
        <v>20</v>
      </c>
      <c r="D24" s="21">
        <v>0.69</v>
      </c>
      <c r="E24" s="21">
        <v>0.77</v>
      </c>
      <c r="F24" s="21">
        <v>1.64</v>
      </c>
      <c r="G24" s="22">
        <v>16.48</v>
      </c>
      <c r="H24" s="87" t="s">
        <v>22</v>
      </c>
      <c r="I24" s="106">
        <v>3</v>
      </c>
    </row>
    <row r="25" spans="1:9" ht="14.1" customHeight="1">
      <c r="A25" s="291"/>
      <c r="B25" s="105" t="s">
        <v>24</v>
      </c>
      <c r="C25" s="48">
        <v>150</v>
      </c>
      <c r="D25" s="21">
        <v>7.64</v>
      </c>
      <c r="E25" s="21">
        <v>7.91</v>
      </c>
      <c r="F25" s="21">
        <v>38.85</v>
      </c>
      <c r="G25" s="22">
        <v>225.67</v>
      </c>
      <c r="H25" s="86">
        <v>237</v>
      </c>
      <c r="I25" s="106">
        <v>27</v>
      </c>
    </row>
    <row r="26" spans="1:9" ht="14.1" customHeight="1">
      <c r="A26" s="291"/>
      <c r="B26" s="105" t="s">
        <v>25</v>
      </c>
      <c r="C26" s="48">
        <v>200</v>
      </c>
      <c r="D26" s="21">
        <v>0.08</v>
      </c>
      <c r="E26" s="21">
        <v>0</v>
      </c>
      <c r="F26" s="21">
        <v>10.62</v>
      </c>
      <c r="G26" s="22">
        <v>40.44</v>
      </c>
      <c r="H26" s="86">
        <v>508</v>
      </c>
      <c r="I26" s="106">
        <v>18</v>
      </c>
    </row>
    <row r="27" spans="1:9" ht="14.1" customHeight="1">
      <c r="A27" s="291"/>
      <c r="B27" s="105" t="s">
        <v>26</v>
      </c>
      <c r="C27" s="48">
        <v>30</v>
      </c>
      <c r="D27" s="21">
        <v>1.98</v>
      </c>
      <c r="E27" s="21">
        <v>0.27</v>
      </c>
      <c r="F27" s="21">
        <v>11.4</v>
      </c>
      <c r="G27" s="22">
        <v>59.7</v>
      </c>
      <c r="H27" s="86"/>
      <c r="I27" s="106">
        <v>4</v>
      </c>
    </row>
    <row r="28" spans="1:9" ht="14.1" customHeight="1">
      <c r="A28" s="292"/>
      <c r="B28" s="105" t="s">
        <v>27</v>
      </c>
      <c r="C28" s="48">
        <v>30</v>
      </c>
      <c r="D28" s="21">
        <v>1.98</v>
      </c>
      <c r="E28" s="21">
        <v>0.36</v>
      </c>
      <c r="F28" s="21">
        <v>10.02</v>
      </c>
      <c r="G28" s="22">
        <v>52.2</v>
      </c>
      <c r="H28" s="86"/>
      <c r="I28" s="106">
        <v>2.5</v>
      </c>
    </row>
    <row r="29" spans="1:9" s="104" customFormat="1" ht="14.1" customHeight="1">
      <c r="A29" s="241" t="s">
        <v>28</v>
      </c>
      <c r="B29" s="242"/>
      <c r="C29" s="31">
        <f>SUM(C22:C28)</f>
        <v>720</v>
      </c>
      <c r="D29" s="31">
        <f t="shared" ref="D29:G29" si="1">SUM(D22:D28)</f>
        <v>24.29</v>
      </c>
      <c r="E29" s="33">
        <f>SUM(E22:E28)</f>
        <v>24.619999999999997</v>
      </c>
      <c r="F29" s="31">
        <f t="shared" si="1"/>
        <v>102.19000000000001</v>
      </c>
      <c r="G29" s="31">
        <f t="shared" si="1"/>
        <v>713.84000000000015</v>
      </c>
      <c r="H29" s="88"/>
      <c r="I29" s="107">
        <f>SUM(I22:I28)</f>
        <v>158.5</v>
      </c>
    </row>
    <row r="30" spans="1:9" ht="14.1" customHeight="1">
      <c r="A30" s="240" t="s">
        <v>29</v>
      </c>
      <c r="B30" s="108" t="s">
        <v>33</v>
      </c>
      <c r="C30" s="109">
        <v>100</v>
      </c>
      <c r="D30" s="65">
        <v>9.27</v>
      </c>
      <c r="E30" s="65">
        <v>9.5</v>
      </c>
      <c r="F30" s="65">
        <v>32.47</v>
      </c>
      <c r="G30" s="109">
        <v>239.67</v>
      </c>
      <c r="H30" s="110" t="s">
        <v>32</v>
      </c>
      <c r="I30" s="106">
        <v>30</v>
      </c>
    </row>
    <row r="31" spans="1:9" ht="14.1" customHeight="1">
      <c r="A31" s="240"/>
      <c r="B31" s="108" t="s">
        <v>31</v>
      </c>
      <c r="C31" s="109">
        <v>200</v>
      </c>
      <c r="D31" s="65">
        <v>0.24</v>
      </c>
      <c r="E31" s="65">
        <v>0.06</v>
      </c>
      <c r="F31" s="65">
        <v>10.16</v>
      </c>
      <c r="G31" s="109">
        <v>42.14</v>
      </c>
      <c r="H31" s="110" t="s">
        <v>30</v>
      </c>
      <c r="I31" s="106">
        <v>25</v>
      </c>
    </row>
    <row r="32" spans="1:9" s="104" customFormat="1" ht="14.1" customHeight="1">
      <c r="A32" s="241" t="s">
        <v>34</v>
      </c>
      <c r="B32" s="242"/>
      <c r="C32" s="31">
        <f>SUM(C30:C31)</f>
        <v>300</v>
      </c>
      <c r="D32" s="31">
        <f t="shared" ref="D32:I32" si="2">SUM(D30:D31)</f>
        <v>9.51</v>
      </c>
      <c r="E32" s="31">
        <f t="shared" si="2"/>
        <v>9.56</v>
      </c>
      <c r="F32" s="31">
        <f t="shared" si="2"/>
        <v>42.629999999999995</v>
      </c>
      <c r="G32" s="31">
        <f t="shared" si="2"/>
        <v>281.81</v>
      </c>
      <c r="H32" s="31"/>
      <c r="I32" s="32">
        <f t="shared" si="2"/>
        <v>55</v>
      </c>
    </row>
    <row r="33" spans="1:9" s="104" customFormat="1" ht="14.1" customHeight="1" thickBot="1">
      <c r="A33" s="283" t="s">
        <v>35</v>
      </c>
      <c r="B33" s="284"/>
      <c r="C33" s="34">
        <f>C32+C29+C21</f>
        <v>1520</v>
      </c>
      <c r="D33" s="34">
        <f t="shared" ref="D33:I33" si="3">D32+D29+D21</f>
        <v>50.419999999999995</v>
      </c>
      <c r="E33" s="34">
        <f t="shared" si="3"/>
        <v>51.12</v>
      </c>
      <c r="F33" s="34">
        <f t="shared" si="3"/>
        <v>215.14</v>
      </c>
      <c r="G33" s="34">
        <f t="shared" si="3"/>
        <v>1482.47</v>
      </c>
      <c r="H33" s="34"/>
      <c r="I33" s="35">
        <f t="shared" si="3"/>
        <v>303.5</v>
      </c>
    </row>
    <row r="34" spans="1:9" s="104" customFormat="1" ht="14.1" customHeight="1">
      <c r="A34" s="271" t="s">
        <v>36</v>
      </c>
      <c r="B34" s="272"/>
      <c r="C34" s="272"/>
      <c r="D34" s="272"/>
      <c r="E34" s="272"/>
      <c r="F34" s="272"/>
      <c r="G34" s="272"/>
      <c r="H34" s="272"/>
      <c r="I34" s="38"/>
    </row>
    <row r="35" spans="1:9" ht="14.1" customHeight="1">
      <c r="A35" s="255" t="s">
        <v>11</v>
      </c>
      <c r="B35" s="105" t="s">
        <v>49</v>
      </c>
      <c r="C35" s="48">
        <v>200</v>
      </c>
      <c r="D35" s="21">
        <v>7.82</v>
      </c>
      <c r="E35" s="21">
        <v>7.04</v>
      </c>
      <c r="F35" s="21">
        <v>40.6</v>
      </c>
      <c r="G35" s="22">
        <v>257.32</v>
      </c>
      <c r="H35" s="48">
        <v>250</v>
      </c>
      <c r="I35" s="106">
        <v>40</v>
      </c>
    </row>
    <row r="36" spans="1:9" ht="14.1" customHeight="1">
      <c r="A36" s="256"/>
      <c r="B36" s="105" t="s">
        <v>50</v>
      </c>
      <c r="C36" s="48">
        <v>60</v>
      </c>
      <c r="D36" s="21">
        <v>5.1100000000000003</v>
      </c>
      <c r="E36" s="21">
        <v>6.98</v>
      </c>
      <c r="F36" s="21">
        <v>22.45</v>
      </c>
      <c r="G36" s="22">
        <v>193.91</v>
      </c>
      <c r="H36" s="48">
        <v>7</v>
      </c>
      <c r="I36" s="106">
        <v>35</v>
      </c>
    </row>
    <row r="37" spans="1:9" ht="14.1" customHeight="1">
      <c r="A37" s="256"/>
      <c r="B37" s="105" t="s">
        <v>51</v>
      </c>
      <c r="C37" s="48">
        <v>40</v>
      </c>
      <c r="D37" s="21">
        <v>5.0999999999999996</v>
      </c>
      <c r="E37" s="21">
        <v>4.5999999999999996</v>
      </c>
      <c r="F37" s="21">
        <v>0.3</v>
      </c>
      <c r="G37" s="22">
        <v>63</v>
      </c>
      <c r="H37" s="48">
        <v>300</v>
      </c>
      <c r="I37" s="106">
        <v>13</v>
      </c>
    </row>
    <row r="38" spans="1:9" ht="14.1" customHeight="1">
      <c r="A38" s="257"/>
      <c r="B38" s="105" t="s">
        <v>52</v>
      </c>
      <c r="C38" s="48">
        <v>200</v>
      </c>
      <c r="D38" s="21">
        <v>0.2</v>
      </c>
      <c r="E38" s="21">
        <v>0</v>
      </c>
      <c r="F38" s="21">
        <v>6.5</v>
      </c>
      <c r="G38" s="22">
        <v>26.8</v>
      </c>
      <c r="H38" s="48">
        <v>143</v>
      </c>
      <c r="I38" s="106">
        <v>10</v>
      </c>
    </row>
    <row r="39" spans="1:9" s="104" customFormat="1" ht="14.1" customHeight="1">
      <c r="A39" s="240" t="s">
        <v>16</v>
      </c>
      <c r="B39" s="261"/>
      <c r="C39" s="31">
        <f>SUM(C35:C38)</f>
        <v>500</v>
      </c>
      <c r="D39" s="31">
        <f t="shared" ref="D39:G39" si="4">SUM(D35:D38)</f>
        <v>18.23</v>
      </c>
      <c r="E39" s="31">
        <f t="shared" si="4"/>
        <v>18.619999999999997</v>
      </c>
      <c r="F39" s="31">
        <f t="shared" si="4"/>
        <v>69.849999999999994</v>
      </c>
      <c r="G39" s="31">
        <f t="shared" si="4"/>
        <v>541.03</v>
      </c>
      <c r="H39" s="31"/>
      <c r="I39" s="156">
        <f t="shared" ref="I39" si="5">SUM(I35:I38)</f>
        <v>98</v>
      </c>
    </row>
    <row r="40" spans="1:9" ht="14.1" customHeight="1">
      <c r="A40" s="297" t="s">
        <v>17</v>
      </c>
      <c r="B40" s="105" t="s">
        <v>41</v>
      </c>
      <c r="C40" s="48">
        <v>200</v>
      </c>
      <c r="D40" s="21">
        <v>1.8</v>
      </c>
      <c r="E40" s="21">
        <v>5.94</v>
      </c>
      <c r="F40" s="21">
        <v>11.54</v>
      </c>
      <c r="G40" s="22">
        <v>87.08</v>
      </c>
      <c r="H40" s="48">
        <v>131</v>
      </c>
      <c r="I40" s="30">
        <v>39</v>
      </c>
    </row>
    <row r="41" spans="1:9" ht="14.1" customHeight="1">
      <c r="A41" s="297"/>
      <c r="B41" s="105" t="s">
        <v>42</v>
      </c>
      <c r="C41" s="48">
        <v>90</v>
      </c>
      <c r="D41" s="21">
        <v>14.17</v>
      </c>
      <c r="E41" s="21">
        <v>10.67</v>
      </c>
      <c r="F41" s="21">
        <v>35.229999999999997</v>
      </c>
      <c r="G41" s="22">
        <v>202.03</v>
      </c>
      <c r="H41" s="149" t="s">
        <v>94</v>
      </c>
      <c r="I41" s="106">
        <v>73</v>
      </c>
    </row>
    <row r="42" spans="1:9" ht="14.1" customHeight="1">
      <c r="A42" s="297"/>
      <c r="B42" s="105" t="s">
        <v>43</v>
      </c>
      <c r="C42" s="48">
        <v>150</v>
      </c>
      <c r="D42" s="21">
        <v>3.06</v>
      </c>
      <c r="E42" s="21">
        <v>7.8</v>
      </c>
      <c r="F42" s="21">
        <v>20.45</v>
      </c>
      <c r="G42" s="22">
        <v>197.25</v>
      </c>
      <c r="H42" s="48">
        <v>312</v>
      </c>
      <c r="I42" s="106">
        <v>40</v>
      </c>
    </row>
    <row r="43" spans="1:9" ht="14.1" customHeight="1">
      <c r="A43" s="297"/>
      <c r="B43" s="105" t="s">
        <v>171</v>
      </c>
      <c r="C43" s="48">
        <v>150</v>
      </c>
      <c r="D43" s="21">
        <v>3.03</v>
      </c>
      <c r="E43" s="21">
        <v>8.0500000000000007</v>
      </c>
      <c r="F43" s="21">
        <v>20.29</v>
      </c>
      <c r="G43" s="22">
        <v>194.23</v>
      </c>
      <c r="H43" s="48">
        <v>173</v>
      </c>
      <c r="I43" s="106">
        <v>37</v>
      </c>
    </row>
    <row r="44" spans="1:9" ht="14.1" customHeight="1">
      <c r="A44" s="297"/>
      <c r="B44" s="105" t="s">
        <v>45</v>
      </c>
      <c r="C44" s="48">
        <v>200</v>
      </c>
      <c r="D44" s="21">
        <v>1.92</v>
      </c>
      <c r="E44" s="21">
        <v>0.12</v>
      </c>
      <c r="F44" s="21">
        <v>25.86</v>
      </c>
      <c r="G44" s="22">
        <v>112.36</v>
      </c>
      <c r="H44" s="22" t="s">
        <v>44</v>
      </c>
      <c r="I44" s="106">
        <v>23</v>
      </c>
    </row>
    <row r="45" spans="1:9" ht="14.1" customHeight="1">
      <c r="A45" s="297"/>
      <c r="B45" s="105" t="s">
        <v>26</v>
      </c>
      <c r="C45" s="48">
        <v>30</v>
      </c>
      <c r="D45" s="21">
        <v>1.98</v>
      </c>
      <c r="E45" s="21">
        <v>0.27</v>
      </c>
      <c r="F45" s="21">
        <v>11.4</v>
      </c>
      <c r="G45" s="22">
        <v>59.7</v>
      </c>
      <c r="H45" s="48"/>
      <c r="I45" s="106">
        <v>4</v>
      </c>
    </row>
    <row r="46" spans="1:9" ht="14.1" customHeight="1">
      <c r="A46" s="297"/>
      <c r="B46" s="105" t="s">
        <v>27</v>
      </c>
      <c r="C46" s="48">
        <v>30</v>
      </c>
      <c r="D46" s="21">
        <v>1.98</v>
      </c>
      <c r="E46" s="21">
        <v>0.36</v>
      </c>
      <c r="F46" s="21">
        <v>10.02</v>
      </c>
      <c r="G46" s="22">
        <v>52.2</v>
      </c>
      <c r="H46" s="48"/>
      <c r="I46" s="106">
        <v>2.5</v>
      </c>
    </row>
    <row r="47" spans="1:9" s="104" customFormat="1" ht="14.1" customHeight="1">
      <c r="A47" s="240" t="s">
        <v>28</v>
      </c>
      <c r="B47" s="261"/>
      <c r="C47" s="31">
        <f>SUM(C40:C46)-C43</f>
        <v>700</v>
      </c>
      <c r="D47" s="31">
        <f t="shared" ref="D47:G47" si="6">SUM(D40:D46)-D43</f>
        <v>24.910000000000004</v>
      </c>
      <c r="E47" s="31">
        <f t="shared" si="6"/>
        <v>25.16</v>
      </c>
      <c r="F47" s="31">
        <f t="shared" si="6"/>
        <v>114.5</v>
      </c>
      <c r="G47" s="31">
        <f t="shared" si="6"/>
        <v>710.62000000000012</v>
      </c>
      <c r="H47" s="31"/>
      <c r="I47" s="156">
        <f t="shared" ref="I47" si="7">SUM(I40:I46)-I43</f>
        <v>181.5</v>
      </c>
    </row>
    <row r="48" spans="1:9" ht="14.1" customHeight="1">
      <c r="A48" s="240" t="s">
        <v>29</v>
      </c>
      <c r="B48" s="105" t="s">
        <v>46</v>
      </c>
      <c r="C48" s="48">
        <v>200</v>
      </c>
      <c r="D48" s="21">
        <v>0</v>
      </c>
      <c r="E48" s="21">
        <v>0</v>
      </c>
      <c r="F48" s="21">
        <v>15</v>
      </c>
      <c r="G48" s="22">
        <v>95</v>
      </c>
      <c r="H48" s="48">
        <v>614</v>
      </c>
      <c r="I48" s="106">
        <v>22</v>
      </c>
    </row>
    <row r="49" spans="1:15" ht="14.1" customHeight="1">
      <c r="A49" s="240"/>
      <c r="B49" s="105" t="s">
        <v>47</v>
      </c>
      <c r="C49" s="48">
        <v>100</v>
      </c>
      <c r="D49" s="21">
        <v>10.31</v>
      </c>
      <c r="E49" s="21">
        <v>10</v>
      </c>
      <c r="F49" s="21">
        <v>25.13</v>
      </c>
      <c r="G49" s="22">
        <v>245.94</v>
      </c>
      <c r="H49" s="48">
        <v>438</v>
      </c>
      <c r="I49" s="106">
        <v>35</v>
      </c>
    </row>
    <row r="50" spans="1:15" s="104" customFormat="1" ht="14.1" customHeight="1">
      <c r="A50" s="240" t="s">
        <v>34</v>
      </c>
      <c r="B50" s="261"/>
      <c r="C50" s="31">
        <f>SUM(C48:C49)</f>
        <v>300</v>
      </c>
      <c r="D50" s="31">
        <f t="shared" ref="D50:G50" si="8">SUM(D48:D49)</f>
        <v>10.31</v>
      </c>
      <c r="E50" s="31">
        <f t="shared" si="8"/>
        <v>10</v>
      </c>
      <c r="F50" s="31">
        <f t="shared" si="8"/>
        <v>40.129999999999995</v>
      </c>
      <c r="G50" s="31">
        <f t="shared" si="8"/>
        <v>340.94</v>
      </c>
      <c r="H50" s="31"/>
      <c r="I50" s="156">
        <f t="shared" ref="I50" si="9">SUM(I48:I49)</f>
        <v>57</v>
      </c>
    </row>
    <row r="51" spans="1:15" s="104" customFormat="1" ht="14.1" customHeight="1" thickBot="1">
      <c r="A51" s="281" t="s">
        <v>35</v>
      </c>
      <c r="B51" s="282"/>
      <c r="C51" s="39">
        <f>C50+C47+C39</f>
        <v>1500</v>
      </c>
      <c r="D51" s="39">
        <f>D50+D47+D39</f>
        <v>53.45</v>
      </c>
      <c r="E51" s="39">
        <f>E50+E47+E39</f>
        <v>53.779999999999994</v>
      </c>
      <c r="F51" s="39">
        <f>F50+F47+F39</f>
        <v>224.48</v>
      </c>
      <c r="G51" s="39">
        <f>G50+G47+G39</f>
        <v>1592.5900000000001</v>
      </c>
      <c r="H51" s="39"/>
      <c r="I51" s="159">
        <f t="shared" ref="I51" si="10">I50+I47+I39</f>
        <v>336.5</v>
      </c>
    </row>
    <row r="52" spans="1:15" s="104" customFormat="1" ht="14.1" customHeight="1">
      <c r="A52" s="298" t="s">
        <v>48</v>
      </c>
      <c r="B52" s="299"/>
      <c r="C52" s="299"/>
      <c r="D52" s="299"/>
      <c r="E52" s="299"/>
      <c r="F52" s="299"/>
      <c r="G52" s="299"/>
      <c r="H52" s="299"/>
      <c r="I52" s="147"/>
    </row>
    <row r="53" spans="1:15" ht="14.1" customHeight="1">
      <c r="A53" s="240" t="s">
        <v>11</v>
      </c>
      <c r="B53" s="105" t="s">
        <v>37</v>
      </c>
      <c r="C53" s="48">
        <v>200</v>
      </c>
      <c r="D53" s="21">
        <v>14.12</v>
      </c>
      <c r="E53" s="21">
        <v>9.56</v>
      </c>
      <c r="F53" s="21">
        <v>30.04</v>
      </c>
      <c r="G53" s="22">
        <v>247.48</v>
      </c>
      <c r="H53" s="86">
        <v>117</v>
      </c>
      <c r="I53" s="106">
        <v>70</v>
      </c>
      <c r="J53" s="17"/>
      <c r="K53" s="18"/>
      <c r="L53" s="18"/>
      <c r="M53" s="18"/>
      <c r="N53" s="20"/>
      <c r="O53" s="17"/>
    </row>
    <row r="54" spans="1:15" ht="14.1" customHeight="1">
      <c r="A54" s="240"/>
      <c r="B54" s="105" t="s">
        <v>38</v>
      </c>
      <c r="C54" s="48">
        <v>100</v>
      </c>
      <c r="D54" s="21">
        <v>3.83</v>
      </c>
      <c r="E54" s="21">
        <v>6.72</v>
      </c>
      <c r="F54" s="21">
        <v>41.19</v>
      </c>
      <c r="G54" s="22">
        <v>276.61</v>
      </c>
      <c r="H54" s="86">
        <v>270</v>
      </c>
      <c r="I54" s="90">
        <v>28</v>
      </c>
      <c r="J54" s="17"/>
      <c r="K54" s="18"/>
      <c r="L54" s="18"/>
      <c r="M54" s="18"/>
      <c r="N54" s="20"/>
      <c r="O54" s="17"/>
    </row>
    <row r="55" spans="1:15" ht="14.1" customHeight="1">
      <c r="A55" s="240"/>
      <c r="B55" s="105" t="s">
        <v>163</v>
      </c>
      <c r="C55" s="48">
        <v>200</v>
      </c>
      <c r="D55" s="21">
        <v>0.16</v>
      </c>
      <c r="E55" s="21">
        <v>0.04</v>
      </c>
      <c r="F55" s="21">
        <v>9.1</v>
      </c>
      <c r="G55" s="22">
        <v>36.94</v>
      </c>
      <c r="H55" s="87" t="s">
        <v>39</v>
      </c>
      <c r="I55" s="90">
        <v>20</v>
      </c>
      <c r="J55" s="17"/>
      <c r="K55" s="18"/>
      <c r="L55" s="18"/>
      <c r="M55" s="18"/>
      <c r="N55" s="20"/>
      <c r="O55" s="17"/>
    </row>
    <row r="56" spans="1:15" s="104" customFormat="1" ht="14.1" customHeight="1">
      <c r="A56" s="241" t="s">
        <v>16</v>
      </c>
      <c r="B56" s="242"/>
      <c r="C56" s="31">
        <f>SUM(C53:C55)</f>
        <v>500</v>
      </c>
      <c r="D56" s="31">
        <f t="shared" ref="D56:I56" si="11">SUM(D53:D55)</f>
        <v>18.11</v>
      </c>
      <c r="E56" s="31">
        <f t="shared" si="11"/>
        <v>16.32</v>
      </c>
      <c r="F56" s="31">
        <f t="shared" si="11"/>
        <v>80.329999999999984</v>
      </c>
      <c r="G56" s="31">
        <f t="shared" si="11"/>
        <v>561.03</v>
      </c>
      <c r="H56" s="31"/>
      <c r="I56" s="32">
        <f t="shared" si="11"/>
        <v>118</v>
      </c>
    </row>
    <row r="57" spans="1:15" ht="14.1" customHeight="1">
      <c r="A57" s="300" t="s">
        <v>17</v>
      </c>
      <c r="B57" s="105" t="s">
        <v>150</v>
      </c>
      <c r="C57" s="48">
        <v>200</v>
      </c>
      <c r="D57" s="21">
        <v>2.58</v>
      </c>
      <c r="E57" s="21">
        <v>4.6399999999999997</v>
      </c>
      <c r="F57" s="21">
        <v>15.2</v>
      </c>
      <c r="G57" s="22">
        <v>113.28</v>
      </c>
      <c r="H57" s="87" t="s">
        <v>73</v>
      </c>
      <c r="I57" s="114">
        <v>37</v>
      </c>
    </row>
    <row r="58" spans="1:15" ht="14.1" customHeight="1">
      <c r="A58" s="301"/>
      <c r="B58" s="105" t="s">
        <v>180</v>
      </c>
      <c r="C58" s="48">
        <v>90</v>
      </c>
      <c r="D58" s="21">
        <v>12.05</v>
      </c>
      <c r="E58" s="21">
        <v>15.92</v>
      </c>
      <c r="F58" s="21">
        <v>11.62</v>
      </c>
      <c r="G58" s="22">
        <v>203.5</v>
      </c>
      <c r="H58" s="87" t="s">
        <v>74</v>
      </c>
      <c r="I58" s="106">
        <v>77</v>
      </c>
    </row>
    <row r="59" spans="1:15" ht="14.1" customHeight="1">
      <c r="A59" s="301"/>
      <c r="B59" s="105" t="s">
        <v>75</v>
      </c>
      <c r="C59" s="48">
        <v>20</v>
      </c>
      <c r="D59" s="21">
        <v>0.12</v>
      </c>
      <c r="E59" s="21">
        <v>0.75</v>
      </c>
      <c r="F59" s="21">
        <v>1.07</v>
      </c>
      <c r="G59" s="22">
        <v>11.5</v>
      </c>
      <c r="H59" s="86">
        <v>453</v>
      </c>
      <c r="I59" s="106">
        <v>3</v>
      </c>
    </row>
    <row r="60" spans="1:15" ht="14.1" customHeight="1">
      <c r="A60" s="301"/>
      <c r="B60" s="105" t="s">
        <v>77</v>
      </c>
      <c r="C60" s="48">
        <v>150</v>
      </c>
      <c r="D60" s="21">
        <v>5.9</v>
      </c>
      <c r="E60" s="21">
        <v>3.71</v>
      </c>
      <c r="F60" s="21">
        <v>35.909999999999997</v>
      </c>
      <c r="G60" s="22">
        <v>236.49</v>
      </c>
      <c r="H60" s="87" t="s">
        <v>76</v>
      </c>
      <c r="I60" s="106">
        <v>20</v>
      </c>
    </row>
    <row r="61" spans="1:15" ht="14.1" customHeight="1">
      <c r="A61" s="301"/>
      <c r="B61" s="105" t="s">
        <v>79</v>
      </c>
      <c r="C61" s="48">
        <v>200</v>
      </c>
      <c r="D61" s="21">
        <v>0</v>
      </c>
      <c r="E61" s="21">
        <v>0</v>
      </c>
      <c r="F61" s="21">
        <v>19</v>
      </c>
      <c r="G61" s="22">
        <v>75</v>
      </c>
      <c r="H61" s="87" t="s">
        <v>78</v>
      </c>
      <c r="I61" s="106">
        <v>22</v>
      </c>
    </row>
    <row r="62" spans="1:15" ht="14.1" customHeight="1">
      <c r="A62" s="301"/>
      <c r="B62" s="105" t="s">
        <v>26</v>
      </c>
      <c r="C62" s="48">
        <v>30</v>
      </c>
      <c r="D62" s="21">
        <v>1.98</v>
      </c>
      <c r="E62" s="21">
        <v>0.27</v>
      </c>
      <c r="F62" s="21">
        <v>11.4</v>
      </c>
      <c r="G62" s="22">
        <v>59.7</v>
      </c>
      <c r="H62" s="86"/>
      <c r="I62" s="106">
        <v>4</v>
      </c>
    </row>
    <row r="63" spans="1:15" ht="14.1" customHeight="1">
      <c r="A63" s="302"/>
      <c r="B63" s="105" t="s">
        <v>27</v>
      </c>
      <c r="C63" s="48">
        <v>30</v>
      </c>
      <c r="D63" s="21">
        <v>1.98</v>
      </c>
      <c r="E63" s="21">
        <v>0.36</v>
      </c>
      <c r="F63" s="21">
        <v>10.02</v>
      </c>
      <c r="G63" s="22">
        <v>52.2</v>
      </c>
      <c r="H63" s="86"/>
      <c r="I63" s="106">
        <v>2.5</v>
      </c>
    </row>
    <row r="64" spans="1:15" s="104" customFormat="1" ht="14.1" customHeight="1">
      <c r="A64" s="241" t="s">
        <v>28</v>
      </c>
      <c r="B64" s="242"/>
      <c r="C64" s="31">
        <f>SUM(C57:C63)</f>
        <v>720</v>
      </c>
      <c r="D64" s="31">
        <f t="shared" ref="D64:G64" si="12">SUM(D57:D63)</f>
        <v>24.61</v>
      </c>
      <c r="E64" s="31">
        <f t="shared" si="12"/>
        <v>25.65</v>
      </c>
      <c r="F64" s="31">
        <f t="shared" si="12"/>
        <v>104.22</v>
      </c>
      <c r="G64" s="31">
        <f t="shared" si="12"/>
        <v>751.67000000000007</v>
      </c>
      <c r="H64" s="88"/>
      <c r="I64" s="111">
        <f t="shared" ref="I64" si="13">SUM(I57:I63)</f>
        <v>165.5</v>
      </c>
    </row>
    <row r="65" spans="1:9" ht="14.1" customHeight="1">
      <c r="A65" s="240" t="s">
        <v>29</v>
      </c>
      <c r="B65" s="105" t="s">
        <v>66</v>
      </c>
      <c r="C65" s="48">
        <v>200</v>
      </c>
      <c r="D65" s="21">
        <v>4.5</v>
      </c>
      <c r="E65" s="21">
        <v>5</v>
      </c>
      <c r="F65" s="21">
        <v>15.6</v>
      </c>
      <c r="G65" s="22">
        <v>158</v>
      </c>
      <c r="H65" s="87"/>
      <c r="I65" s="106">
        <v>24</v>
      </c>
    </row>
    <row r="66" spans="1:9" ht="14.1" customHeight="1">
      <c r="A66" s="240"/>
      <c r="B66" s="105" t="s">
        <v>68</v>
      </c>
      <c r="C66" s="48">
        <v>100</v>
      </c>
      <c r="D66" s="21">
        <v>5.76</v>
      </c>
      <c r="E66" s="21">
        <v>4.7300000000000004</v>
      </c>
      <c r="F66" s="21">
        <v>28.95</v>
      </c>
      <c r="G66" s="22">
        <v>175.13</v>
      </c>
      <c r="H66" s="87" t="s">
        <v>67</v>
      </c>
      <c r="I66" s="106">
        <v>33</v>
      </c>
    </row>
    <row r="67" spans="1:9" s="104" customFormat="1" ht="14.1" customHeight="1">
      <c r="A67" s="241" t="s">
        <v>34</v>
      </c>
      <c r="B67" s="242"/>
      <c r="C67" s="31">
        <f>SUM(C65:C66)</f>
        <v>300</v>
      </c>
      <c r="D67" s="31">
        <f t="shared" ref="D67:I67" si="14">SUM(D65:D66)</f>
        <v>10.26</v>
      </c>
      <c r="E67" s="31">
        <f t="shared" si="14"/>
        <v>9.73</v>
      </c>
      <c r="F67" s="31">
        <f t="shared" si="14"/>
        <v>44.55</v>
      </c>
      <c r="G67" s="31">
        <f t="shared" si="14"/>
        <v>333.13</v>
      </c>
      <c r="H67" s="31"/>
      <c r="I67" s="32">
        <f t="shared" si="14"/>
        <v>57</v>
      </c>
    </row>
    <row r="68" spans="1:9" s="104" customFormat="1" ht="14.1" customHeight="1" thickBot="1">
      <c r="A68" s="303" t="s">
        <v>35</v>
      </c>
      <c r="B68" s="304"/>
      <c r="C68" s="39">
        <f>C67+C64+C56</f>
        <v>1520</v>
      </c>
      <c r="D68" s="39">
        <f t="shared" ref="D68:G68" si="15">D67+D64+D56</f>
        <v>52.98</v>
      </c>
      <c r="E68" s="39">
        <f t="shared" si="15"/>
        <v>51.699999999999996</v>
      </c>
      <c r="F68" s="39">
        <f t="shared" si="15"/>
        <v>229.09999999999997</v>
      </c>
      <c r="G68" s="39">
        <f t="shared" si="15"/>
        <v>1645.8300000000002</v>
      </c>
      <c r="H68" s="89"/>
      <c r="I68" s="113">
        <f t="shared" ref="I68" si="16">I56+I64+I67</f>
        <v>340.5</v>
      </c>
    </row>
    <row r="69" spans="1:9" s="104" customFormat="1" ht="14.1" customHeight="1">
      <c r="A69" s="305" t="s">
        <v>59</v>
      </c>
      <c r="B69" s="306"/>
      <c r="C69" s="306"/>
      <c r="D69" s="306"/>
      <c r="E69" s="306"/>
      <c r="F69" s="306"/>
      <c r="G69" s="306"/>
      <c r="H69" s="306"/>
      <c r="I69" s="38"/>
    </row>
    <row r="70" spans="1:9" ht="14.1" customHeight="1">
      <c r="A70" s="240" t="s">
        <v>11</v>
      </c>
      <c r="B70" s="108" t="s">
        <v>165</v>
      </c>
      <c r="C70" s="109">
        <v>60</v>
      </c>
      <c r="D70" s="65">
        <v>0.7</v>
      </c>
      <c r="E70" s="65">
        <v>0.06</v>
      </c>
      <c r="F70" s="65">
        <v>3.4</v>
      </c>
      <c r="G70" s="65">
        <v>17</v>
      </c>
      <c r="H70" s="109"/>
      <c r="I70" s="171"/>
    </row>
    <row r="71" spans="1:9" ht="14.1" customHeight="1">
      <c r="A71" s="240"/>
      <c r="B71" s="108" t="s">
        <v>126</v>
      </c>
      <c r="C71" s="109">
        <v>60</v>
      </c>
      <c r="D71" s="109">
        <v>0.86</v>
      </c>
      <c r="E71" s="109">
        <v>0.5</v>
      </c>
      <c r="F71" s="109">
        <v>1.7</v>
      </c>
      <c r="G71" s="109">
        <v>45.59</v>
      </c>
      <c r="H71" s="109"/>
      <c r="I71" s="171"/>
    </row>
    <row r="72" spans="1:9" ht="14.1" customHeight="1">
      <c r="A72" s="240"/>
      <c r="B72" s="108" t="s">
        <v>168</v>
      </c>
      <c r="C72" s="109">
        <v>90</v>
      </c>
      <c r="D72" s="65">
        <v>8</v>
      </c>
      <c r="E72" s="65">
        <v>8.5399999999999991</v>
      </c>
      <c r="F72" s="65">
        <v>8.52</v>
      </c>
      <c r="G72" s="109">
        <v>163.37</v>
      </c>
      <c r="H72" s="110" t="s">
        <v>169</v>
      </c>
      <c r="I72" s="172">
        <v>70</v>
      </c>
    </row>
    <row r="73" spans="1:9" ht="14.1" customHeight="1">
      <c r="A73" s="240"/>
      <c r="B73" s="108" t="s">
        <v>24</v>
      </c>
      <c r="C73" s="109">
        <v>150</v>
      </c>
      <c r="D73" s="65">
        <v>7.64</v>
      </c>
      <c r="E73" s="65">
        <v>7.91</v>
      </c>
      <c r="F73" s="65">
        <v>38.85</v>
      </c>
      <c r="G73" s="109">
        <v>225.67</v>
      </c>
      <c r="H73" s="110">
        <v>237</v>
      </c>
      <c r="I73" s="172">
        <v>27</v>
      </c>
    </row>
    <row r="74" spans="1:9" ht="14.1" customHeight="1">
      <c r="A74" s="240"/>
      <c r="B74" s="108" t="s">
        <v>105</v>
      </c>
      <c r="C74" s="109">
        <v>15</v>
      </c>
      <c r="D74" s="65">
        <v>0.26</v>
      </c>
      <c r="E74" s="65">
        <v>1.03</v>
      </c>
      <c r="F74" s="65">
        <v>0.84</v>
      </c>
      <c r="G74" s="109">
        <v>13.9</v>
      </c>
      <c r="H74" s="110">
        <v>354</v>
      </c>
      <c r="I74" s="172">
        <v>3</v>
      </c>
    </row>
    <row r="75" spans="1:9" ht="14.1" customHeight="1">
      <c r="A75" s="240"/>
      <c r="B75" s="108" t="s">
        <v>26</v>
      </c>
      <c r="C75" s="109">
        <v>30</v>
      </c>
      <c r="D75" s="65">
        <v>1.98</v>
      </c>
      <c r="E75" s="65">
        <v>0.27</v>
      </c>
      <c r="F75" s="65">
        <v>11.4</v>
      </c>
      <c r="G75" s="109">
        <v>59.7</v>
      </c>
      <c r="H75" s="110"/>
      <c r="I75" s="172">
        <v>4</v>
      </c>
    </row>
    <row r="76" spans="1:9" ht="14.1" customHeight="1">
      <c r="A76" s="240"/>
      <c r="B76" s="108" t="s">
        <v>61</v>
      </c>
      <c r="C76" s="109">
        <v>200</v>
      </c>
      <c r="D76" s="65">
        <v>0.24</v>
      </c>
      <c r="E76" s="65">
        <v>0</v>
      </c>
      <c r="F76" s="65">
        <v>7.14</v>
      </c>
      <c r="G76" s="109">
        <v>29.8</v>
      </c>
      <c r="H76" s="110">
        <v>144</v>
      </c>
      <c r="I76" s="172">
        <v>15</v>
      </c>
    </row>
    <row r="77" spans="1:9" s="104" customFormat="1" ht="14.1" customHeight="1">
      <c r="A77" s="241" t="s">
        <v>16</v>
      </c>
      <c r="B77" s="242"/>
      <c r="C77" s="31">
        <f>SUM(C70:C76)-C71</f>
        <v>545</v>
      </c>
      <c r="D77" s="31">
        <f t="shared" ref="D77:I77" si="17">SUM(D70:D76)-D71</f>
        <v>18.82</v>
      </c>
      <c r="E77" s="31">
        <f t="shared" si="17"/>
        <v>17.809999999999999</v>
      </c>
      <c r="F77" s="31">
        <f t="shared" si="17"/>
        <v>70.150000000000006</v>
      </c>
      <c r="G77" s="31">
        <f t="shared" si="17"/>
        <v>509.43999999999994</v>
      </c>
      <c r="H77" s="31"/>
      <c r="I77" s="31">
        <f t="shared" si="17"/>
        <v>119</v>
      </c>
    </row>
    <row r="78" spans="1:9" ht="14.1" customHeight="1">
      <c r="A78" s="255" t="s">
        <v>17</v>
      </c>
      <c r="B78" s="105" t="s">
        <v>64</v>
      </c>
      <c r="C78" s="48">
        <v>200</v>
      </c>
      <c r="D78" s="21">
        <v>1.84</v>
      </c>
      <c r="E78" s="21">
        <v>4.4000000000000004</v>
      </c>
      <c r="F78" s="21">
        <v>22.1</v>
      </c>
      <c r="G78" s="22">
        <v>129.36000000000001</v>
      </c>
      <c r="H78" s="87" t="s">
        <v>63</v>
      </c>
      <c r="I78" s="106">
        <v>34</v>
      </c>
    </row>
    <row r="79" spans="1:9" ht="14.1" customHeight="1">
      <c r="A79" s="256"/>
      <c r="B79" s="105" t="s">
        <v>65</v>
      </c>
      <c r="C79" s="48">
        <v>240</v>
      </c>
      <c r="D79" s="21">
        <v>18.059999999999999</v>
      </c>
      <c r="E79" s="21">
        <v>19.489999999999998</v>
      </c>
      <c r="F79" s="21">
        <v>52.79</v>
      </c>
      <c r="G79" s="22">
        <v>423.23</v>
      </c>
      <c r="H79" s="86">
        <v>407</v>
      </c>
      <c r="I79" s="106">
        <v>100</v>
      </c>
    </row>
    <row r="80" spans="1:9" ht="14.1" customHeight="1">
      <c r="A80" s="256"/>
      <c r="B80" s="105" t="s">
        <v>31</v>
      </c>
      <c r="C80" s="48">
        <v>200</v>
      </c>
      <c r="D80" s="21">
        <v>0.24</v>
      </c>
      <c r="E80" s="21">
        <v>0.06</v>
      </c>
      <c r="F80" s="21">
        <v>10.16</v>
      </c>
      <c r="G80" s="22">
        <v>42.14</v>
      </c>
      <c r="H80" s="87" t="s">
        <v>30</v>
      </c>
      <c r="I80" s="106">
        <v>25</v>
      </c>
    </row>
    <row r="81" spans="1:15" ht="14.1" customHeight="1">
      <c r="A81" s="256"/>
      <c r="B81" s="105" t="s">
        <v>26</v>
      </c>
      <c r="C81" s="48">
        <v>30</v>
      </c>
      <c r="D81" s="21">
        <v>1.98</v>
      </c>
      <c r="E81" s="21">
        <v>0.27</v>
      </c>
      <c r="F81" s="21">
        <v>11.4</v>
      </c>
      <c r="G81" s="22">
        <v>59.7</v>
      </c>
      <c r="H81" s="86">
        <v>108</v>
      </c>
      <c r="I81" s="106">
        <v>4</v>
      </c>
    </row>
    <row r="82" spans="1:15" ht="14.1" customHeight="1">
      <c r="A82" s="257"/>
      <c r="B82" s="105" t="s">
        <v>27</v>
      </c>
      <c r="C82" s="48">
        <v>30</v>
      </c>
      <c r="D82" s="21">
        <v>1.98</v>
      </c>
      <c r="E82" s="21">
        <v>0.36</v>
      </c>
      <c r="F82" s="21">
        <v>10.02</v>
      </c>
      <c r="G82" s="22">
        <v>52.2</v>
      </c>
      <c r="H82" s="86">
        <v>109</v>
      </c>
      <c r="I82" s="106">
        <v>2.5</v>
      </c>
    </row>
    <row r="83" spans="1:15" s="104" customFormat="1" ht="14.1" customHeight="1">
      <c r="A83" s="241" t="s">
        <v>28</v>
      </c>
      <c r="B83" s="242"/>
      <c r="C83" s="31">
        <f>SUM(C78:C82)</f>
        <v>700</v>
      </c>
      <c r="D83" s="31">
        <f t="shared" ref="D83:G83" si="18">SUM(D78:D82)</f>
        <v>24.099999999999998</v>
      </c>
      <c r="E83" s="31">
        <f t="shared" si="18"/>
        <v>24.58</v>
      </c>
      <c r="F83" s="31">
        <f t="shared" si="18"/>
        <v>106.47</v>
      </c>
      <c r="G83" s="31">
        <f t="shared" si="18"/>
        <v>706.63000000000011</v>
      </c>
      <c r="H83" s="88"/>
      <c r="I83" s="111">
        <f t="shared" ref="I83" si="19">SUM(I78:I82)</f>
        <v>165.5</v>
      </c>
    </row>
    <row r="84" spans="1:15" ht="14.1" customHeight="1">
      <c r="A84" s="240" t="s">
        <v>29</v>
      </c>
      <c r="B84" s="105" t="s">
        <v>56</v>
      </c>
      <c r="C84" s="48">
        <v>200</v>
      </c>
      <c r="D84" s="21">
        <v>0.2</v>
      </c>
      <c r="E84" s="21">
        <v>0.2</v>
      </c>
      <c r="F84" s="21">
        <v>12.8</v>
      </c>
      <c r="G84" s="22">
        <v>100</v>
      </c>
      <c r="H84" s="87" t="s">
        <v>55</v>
      </c>
      <c r="I84" s="106">
        <v>24</v>
      </c>
    </row>
    <row r="85" spans="1:15" ht="14.1" customHeight="1">
      <c r="A85" s="240"/>
      <c r="B85" s="105" t="s">
        <v>58</v>
      </c>
      <c r="C85" s="48">
        <v>100</v>
      </c>
      <c r="D85" s="21">
        <v>9.4700000000000006</v>
      </c>
      <c r="E85" s="21">
        <v>10.28</v>
      </c>
      <c r="F85" s="21">
        <v>35.159999999999997</v>
      </c>
      <c r="G85" s="22">
        <v>225.64</v>
      </c>
      <c r="H85" s="87" t="s">
        <v>57</v>
      </c>
      <c r="I85" s="106">
        <v>37</v>
      </c>
    </row>
    <row r="86" spans="1:15" s="104" customFormat="1" ht="14.1" customHeight="1">
      <c r="A86" s="241" t="s">
        <v>34</v>
      </c>
      <c r="B86" s="242"/>
      <c r="C86" s="31">
        <f>SUM(C84:C85)</f>
        <v>300</v>
      </c>
      <c r="D86" s="31">
        <f t="shared" ref="D86:I86" si="20">SUM(D84:D85)</f>
        <v>9.67</v>
      </c>
      <c r="E86" s="31">
        <f t="shared" si="20"/>
        <v>10.479999999999999</v>
      </c>
      <c r="F86" s="31">
        <f t="shared" si="20"/>
        <v>47.959999999999994</v>
      </c>
      <c r="G86" s="31">
        <f t="shared" si="20"/>
        <v>325.64</v>
      </c>
      <c r="H86" s="31"/>
      <c r="I86" s="32">
        <f t="shared" si="20"/>
        <v>61</v>
      </c>
    </row>
    <row r="87" spans="1:15" s="104" customFormat="1" ht="14.1" customHeight="1" thickBot="1">
      <c r="A87" s="303" t="s">
        <v>35</v>
      </c>
      <c r="B87" s="304"/>
      <c r="C87" s="39">
        <f>C86+C83+C77</f>
        <v>1545</v>
      </c>
      <c r="D87" s="39">
        <f t="shared" ref="D87:I87" si="21">D86+D83+D77</f>
        <v>52.589999999999996</v>
      </c>
      <c r="E87" s="39">
        <f t="shared" si="21"/>
        <v>52.86999999999999</v>
      </c>
      <c r="F87" s="39">
        <f t="shared" si="21"/>
        <v>224.58</v>
      </c>
      <c r="G87" s="39">
        <f t="shared" si="21"/>
        <v>1541.71</v>
      </c>
      <c r="H87" s="39"/>
      <c r="I87" s="40">
        <f t="shared" si="21"/>
        <v>345.5</v>
      </c>
    </row>
    <row r="88" spans="1:15" s="104" customFormat="1" ht="14.1" customHeight="1">
      <c r="A88" s="305" t="s">
        <v>69</v>
      </c>
      <c r="B88" s="306"/>
      <c r="C88" s="306"/>
      <c r="D88" s="306"/>
      <c r="E88" s="306"/>
      <c r="F88" s="306"/>
      <c r="G88" s="306"/>
      <c r="H88" s="306"/>
      <c r="I88" s="38"/>
    </row>
    <row r="89" spans="1:15" ht="14.1" customHeight="1">
      <c r="A89" s="240" t="s">
        <v>11</v>
      </c>
      <c r="B89" s="105" t="s">
        <v>70</v>
      </c>
      <c r="C89" s="48">
        <v>200</v>
      </c>
      <c r="D89" s="21">
        <v>17.7</v>
      </c>
      <c r="E89" s="21">
        <v>18.3</v>
      </c>
      <c r="F89" s="21">
        <v>50.68</v>
      </c>
      <c r="G89" s="22">
        <v>395.78</v>
      </c>
      <c r="H89" s="86">
        <v>296</v>
      </c>
      <c r="I89" s="106">
        <v>50</v>
      </c>
    </row>
    <row r="90" spans="1:15" ht="14.1" customHeight="1">
      <c r="A90" s="240"/>
      <c r="B90" s="105" t="s">
        <v>123</v>
      </c>
      <c r="C90" s="48">
        <v>100</v>
      </c>
      <c r="D90" s="21">
        <v>0.4</v>
      </c>
      <c r="E90" s="21">
        <v>0.4</v>
      </c>
      <c r="F90" s="21">
        <v>9.8000000000000007</v>
      </c>
      <c r="G90" s="22">
        <v>47</v>
      </c>
      <c r="H90" s="86"/>
      <c r="I90" s="106">
        <v>15</v>
      </c>
    </row>
    <row r="91" spans="1:15" ht="14.1" customHeight="1">
      <c r="A91" s="240"/>
      <c r="B91" s="105" t="s">
        <v>72</v>
      </c>
      <c r="C91" s="48">
        <v>200</v>
      </c>
      <c r="D91" s="21">
        <v>0.26</v>
      </c>
      <c r="E91" s="21">
        <v>0.02</v>
      </c>
      <c r="F91" s="21">
        <v>8.06</v>
      </c>
      <c r="G91" s="22">
        <v>33.22</v>
      </c>
      <c r="H91" s="87" t="s">
        <v>71</v>
      </c>
      <c r="I91" s="106">
        <v>20</v>
      </c>
    </row>
    <row r="92" spans="1:15" s="104" customFormat="1" ht="14.1" customHeight="1">
      <c r="A92" s="241" t="s">
        <v>16</v>
      </c>
      <c r="B92" s="242"/>
      <c r="C92" s="31">
        <f>SUM(C89:C91)</f>
        <v>500</v>
      </c>
      <c r="D92" s="31">
        <f t="shared" ref="D92:G92" si="22">SUM(D89:D91)</f>
        <v>18.36</v>
      </c>
      <c r="E92" s="31">
        <f t="shared" si="22"/>
        <v>18.72</v>
      </c>
      <c r="F92" s="31">
        <f t="shared" si="22"/>
        <v>68.540000000000006</v>
      </c>
      <c r="G92" s="31">
        <f t="shared" si="22"/>
        <v>476</v>
      </c>
      <c r="H92" s="88"/>
      <c r="I92" s="111">
        <f t="shared" ref="I92" si="23">SUM(I89:I91)</f>
        <v>85</v>
      </c>
    </row>
    <row r="93" spans="1:15" ht="14.1" customHeight="1">
      <c r="A93" s="255" t="s">
        <v>17</v>
      </c>
      <c r="B93" s="105" t="s">
        <v>125</v>
      </c>
      <c r="C93" s="48">
        <v>200</v>
      </c>
      <c r="D93" s="21">
        <v>3.24</v>
      </c>
      <c r="E93" s="21">
        <v>5.22</v>
      </c>
      <c r="F93" s="21">
        <v>8.4</v>
      </c>
      <c r="G93" s="22">
        <v>85.26</v>
      </c>
      <c r="H93" s="87" t="s">
        <v>98</v>
      </c>
      <c r="I93" s="106">
        <v>36</v>
      </c>
      <c r="J93" s="17"/>
      <c r="K93" s="18"/>
      <c r="L93" s="18"/>
      <c r="M93" s="18"/>
      <c r="N93" s="20"/>
      <c r="O93" s="20"/>
    </row>
    <row r="94" spans="1:15" ht="14.1" customHeight="1">
      <c r="A94" s="256"/>
      <c r="B94" s="105" t="s">
        <v>53</v>
      </c>
      <c r="C94" s="48">
        <v>240</v>
      </c>
      <c r="D94" s="21">
        <v>17.649999999999999</v>
      </c>
      <c r="E94" s="21">
        <v>20.059999999999999</v>
      </c>
      <c r="F94" s="21">
        <v>70.62</v>
      </c>
      <c r="G94" s="22">
        <v>465.5</v>
      </c>
      <c r="H94" s="86">
        <v>265</v>
      </c>
      <c r="I94" s="106">
        <v>110</v>
      </c>
      <c r="J94" s="17"/>
      <c r="K94" s="18"/>
      <c r="L94" s="18"/>
      <c r="M94" s="18"/>
      <c r="N94" s="20"/>
      <c r="O94" s="17"/>
    </row>
    <row r="95" spans="1:15" ht="14.1" customHeight="1">
      <c r="A95" s="256"/>
      <c r="B95" s="105" t="s">
        <v>54</v>
      </c>
      <c r="C95" s="48">
        <v>200</v>
      </c>
      <c r="D95" s="21">
        <v>0.32</v>
      </c>
      <c r="E95" s="21">
        <v>0.14000000000000001</v>
      </c>
      <c r="F95" s="21">
        <v>11.46</v>
      </c>
      <c r="G95" s="22">
        <v>48.32</v>
      </c>
      <c r="H95" s="86">
        <v>519</v>
      </c>
      <c r="I95" s="106">
        <v>17</v>
      </c>
      <c r="J95" s="17"/>
      <c r="K95" s="18"/>
      <c r="L95" s="18"/>
      <c r="M95" s="18"/>
      <c r="N95" s="20"/>
      <c r="O95" s="17"/>
    </row>
    <row r="96" spans="1:15" ht="14.1" customHeight="1">
      <c r="A96" s="256"/>
      <c r="B96" s="105" t="s">
        <v>26</v>
      </c>
      <c r="C96" s="48">
        <v>30</v>
      </c>
      <c r="D96" s="21">
        <v>1.98</v>
      </c>
      <c r="E96" s="21">
        <v>0.27</v>
      </c>
      <c r="F96" s="21">
        <v>11.4</v>
      </c>
      <c r="G96" s="22">
        <v>59.7</v>
      </c>
      <c r="H96" s="86"/>
      <c r="I96" s="106">
        <v>4</v>
      </c>
      <c r="J96" s="17"/>
      <c r="K96" s="18"/>
      <c r="L96" s="18"/>
      <c r="M96" s="18"/>
      <c r="N96" s="20"/>
      <c r="O96" s="17"/>
    </row>
    <row r="97" spans="1:15" ht="14.1" customHeight="1">
      <c r="A97" s="256"/>
      <c r="B97" s="105" t="s">
        <v>27</v>
      </c>
      <c r="C97" s="48">
        <v>30</v>
      </c>
      <c r="D97" s="21">
        <v>1.98</v>
      </c>
      <c r="E97" s="21">
        <v>0.36</v>
      </c>
      <c r="F97" s="21">
        <v>10.02</v>
      </c>
      <c r="G97" s="22">
        <v>52.2</v>
      </c>
      <c r="H97" s="86"/>
      <c r="I97" s="106">
        <v>2.5</v>
      </c>
      <c r="J97" s="17"/>
      <c r="K97" s="18"/>
      <c r="L97" s="18"/>
      <c r="M97" s="18"/>
      <c r="N97" s="20"/>
      <c r="O97" s="17"/>
    </row>
    <row r="98" spans="1:15" s="104" customFormat="1" ht="14.1" customHeight="1">
      <c r="A98" s="241" t="s">
        <v>28</v>
      </c>
      <c r="B98" s="242"/>
      <c r="C98" s="31">
        <f>SUM(C93:C97)</f>
        <v>700</v>
      </c>
      <c r="D98" s="33">
        <f>SUM(D93:D97)</f>
        <v>25.17</v>
      </c>
      <c r="E98" s="31">
        <f>SUM(E93:E97)</f>
        <v>26.049999999999997</v>
      </c>
      <c r="F98" s="31">
        <f>SUM(F93:F97)</f>
        <v>111.90000000000002</v>
      </c>
      <c r="G98" s="31">
        <f>SUM(G93:G97)</f>
        <v>710.98000000000013</v>
      </c>
      <c r="H98" s="88"/>
      <c r="I98" s="111">
        <f t="shared" ref="I98" si="24">SUM(I93:I97)</f>
        <v>169.5</v>
      </c>
    </row>
    <row r="99" spans="1:15" ht="14.1" customHeight="1">
      <c r="A99" s="240" t="s">
        <v>29</v>
      </c>
      <c r="B99" s="105" t="s">
        <v>80</v>
      </c>
      <c r="C99" s="48">
        <v>200</v>
      </c>
      <c r="D99" s="21">
        <v>0</v>
      </c>
      <c r="E99" s="21">
        <v>0</v>
      </c>
      <c r="F99" s="21">
        <v>6.98</v>
      </c>
      <c r="G99" s="22">
        <v>26.54</v>
      </c>
      <c r="H99" s="86">
        <v>503</v>
      </c>
      <c r="I99" s="106">
        <v>18</v>
      </c>
    </row>
    <row r="100" spans="1:15" ht="14.1" customHeight="1">
      <c r="A100" s="240"/>
      <c r="B100" s="105" t="s">
        <v>82</v>
      </c>
      <c r="C100" s="48">
        <v>100</v>
      </c>
      <c r="D100" s="21">
        <v>9.6199999999999992</v>
      </c>
      <c r="E100" s="21">
        <v>10.4</v>
      </c>
      <c r="F100" s="21">
        <v>32.700000000000003</v>
      </c>
      <c r="G100" s="22">
        <v>251.6</v>
      </c>
      <c r="H100" s="87" t="s">
        <v>81</v>
      </c>
      <c r="I100" s="106">
        <v>36</v>
      </c>
    </row>
    <row r="101" spans="1:15" s="104" customFormat="1" ht="14.1" customHeight="1">
      <c r="A101" s="241" t="s">
        <v>34</v>
      </c>
      <c r="B101" s="242"/>
      <c r="C101" s="31">
        <f>SUM(C99:C100)</f>
        <v>300</v>
      </c>
      <c r="D101" s="31">
        <f t="shared" ref="D101:G101" si="25">SUM(D99:D100)</f>
        <v>9.6199999999999992</v>
      </c>
      <c r="E101" s="31">
        <f t="shared" si="25"/>
        <v>10.4</v>
      </c>
      <c r="F101" s="31">
        <f t="shared" si="25"/>
        <v>39.680000000000007</v>
      </c>
      <c r="G101" s="31">
        <f t="shared" si="25"/>
        <v>278.14</v>
      </c>
      <c r="H101" s="88"/>
      <c r="I101" s="111">
        <f t="shared" ref="I101" si="26">SUM(I99:I100)</f>
        <v>54</v>
      </c>
    </row>
    <row r="102" spans="1:15" s="104" customFormat="1" ht="14.1" customHeight="1" thickBot="1">
      <c r="A102" s="303" t="s">
        <v>35</v>
      </c>
      <c r="B102" s="304"/>
      <c r="C102" s="39">
        <f>C101+C98+C92</f>
        <v>1500</v>
      </c>
      <c r="D102" s="39">
        <f>D101+D98+D92</f>
        <v>53.15</v>
      </c>
      <c r="E102" s="39">
        <f>E101+E98+E92</f>
        <v>55.169999999999995</v>
      </c>
      <c r="F102" s="39">
        <f>F101+F98+F92</f>
        <v>220.12000000000006</v>
      </c>
      <c r="G102" s="39">
        <f>G101+G98+G92</f>
        <v>1465.1200000000001</v>
      </c>
      <c r="H102" s="89"/>
      <c r="I102" s="113">
        <f t="shared" ref="I102" si="27">I92+I98+I101</f>
        <v>308.5</v>
      </c>
    </row>
    <row r="103" spans="1:15" s="104" customFormat="1" ht="14.1" customHeight="1">
      <c r="A103" s="305" t="s">
        <v>83</v>
      </c>
      <c r="B103" s="306"/>
      <c r="C103" s="306"/>
      <c r="D103" s="306"/>
      <c r="E103" s="306"/>
      <c r="F103" s="306"/>
      <c r="G103" s="306"/>
      <c r="H103" s="306"/>
      <c r="I103" s="38"/>
    </row>
    <row r="104" spans="1:15" ht="14.1" customHeight="1">
      <c r="A104" s="240" t="s">
        <v>11</v>
      </c>
      <c r="B104" s="105" t="s">
        <v>84</v>
      </c>
      <c r="C104" s="48">
        <v>200</v>
      </c>
      <c r="D104" s="21">
        <v>5.64</v>
      </c>
      <c r="E104" s="21">
        <v>7.16</v>
      </c>
      <c r="F104" s="21">
        <v>33.42</v>
      </c>
      <c r="G104" s="22">
        <v>220.62</v>
      </c>
      <c r="H104" s="86">
        <v>268</v>
      </c>
      <c r="I104" s="30">
        <v>40</v>
      </c>
    </row>
    <row r="105" spans="1:15" ht="14.1" customHeight="1">
      <c r="A105" s="240"/>
      <c r="B105" s="105" t="s">
        <v>86</v>
      </c>
      <c r="C105" s="48">
        <v>100</v>
      </c>
      <c r="D105" s="21">
        <v>11.9</v>
      </c>
      <c r="E105" s="21">
        <v>10.59</v>
      </c>
      <c r="F105" s="21">
        <v>31.07</v>
      </c>
      <c r="G105" s="22">
        <v>235.13</v>
      </c>
      <c r="H105" s="87" t="s">
        <v>85</v>
      </c>
      <c r="I105" s="30">
        <v>35</v>
      </c>
    </row>
    <row r="106" spans="1:15" ht="14.1" customHeight="1">
      <c r="A106" s="240"/>
      <c r="B106" s="105" t="s">
        <v>52</v>
      </c>
      <c r="C106" s="48">
        <v>200</v>
      </c>
      <c r="D106" s="21">
        <v>0.2</v>
      </c>
      <c r="E106" s="21">
        <v>0</v>
      </c>
      <c r="F106" s="21">
        <v>7.02</v>
      </c>
      <c r="G106" s="22">
        <v>28.46</v>
      </c>
      <c r="H106" s="86">
        <v>493</v>
      </c>
      <c r="I106" s="30">
        <v>10</v>
      </c>
    </row>
    <row r="107" spans="1:15" s="104" customFormat="1" ht="14.1" customHeight="1">
      <c r="A107" s="241" t="s">
        <v>16</v>
      </c>
      <c r="B107" s="242"/>
      <c r="C107" s="31">
        <f>SUM(C104:C106)</f>
        <v>500</v>
      </c>
      <c r="D107" s="31">
        <f t="shared" ref="D107:I107" si="28">SUM(D104:D106)</f>
        <v>17.739999999999998</v>
      </c>
      <c r="E107" s="31">
        <f t="shared" si="28"/>
        <v>17.75</v>
      </c>
      <c r="F107" s="31">
        <f t="shared" si="28"/>
        <v>71.510000000000005</v>
      </c>
      <c r="G107" s="31">
        <f t="shared" si="28"/>
        <v>484.21</v>
      </c>
      <c r="H107" s="31"/>
      <c r="I107" s="32">
        <f t="shared" si="28"/>
        <v>85</v>
      </c>
    </row>
    <row r="108" spans="1:15" ht="14.1" customHeight="1">
      <c r="A108" s="255" t="s">
        <v>17</v>
      </c>
      <c r="B108" s="108" t="s">
        <v>88</v>
      </c>
      <c r="C108" s="109">
        <v>200</v>
      </c>
      <c r="D108" s="65">
        <v>2.2200000000000002</v>
      </c>
      <c r="E108" s="65">
        <v>3.5</v>
      </c>
      <c r="F108" s="65">
        <v>8.9</v>
      </c>
      <c r="G108" s="109">
        <v>76.2</v>
      </c>
      <c r="H108" s="110" t="s">
        <v>87</v>
      </c>
      <c r="I108" s="106">
        <v>37</v>
      </c>
    </row>
    <row r="109" spans="1:15" ht="14.1" customHeight="1">
      <c r="A109" s="256"/>
      <c r="B109" s="108" t="s">
        <v>127</v>
      </c>
      <c r="C109" s="109">
        <v>90</v>
      </c>
      <c r="D109" s="65">
        <v>13.03</v>
      </c>
      <c r="E109" s="65">
        <v>12.65</v>
      </c>
      <c r="F109" s="65">
        <v>24.1</v>
      </c>
      <c r="G109" s="109">
        <v>245.6</v>
      </c>
      <c r="H109" s="110" t="s">
        <v>94</v>
      </c>
      <c r="I109" s="106">
        <v>75</v>
      </c>
    </row>
    <row r="110" spans="1:15" ht="14.1" customHeight="1">
      <c r="A110" s="256"/>
      <c r="B110" s="108" t="s">
        <v>179</v>
      </c>
      <c r="C110" s="109">
        <v>150</v>
      </c>
      <c r="D110" s="65">
        <v>5.65</v>
      </c>
      <c r="E110" s="65">
        <v>8.5</v>
      </c>
      <c r="F110" s="65">
        <v>38.6</v>
      </c>
      <c r="G110" s="109">
        <v>235.6</v>
      </c>
      <c r="H110" s="110">
        <v>291</v>
      </c>
      <c r="I110" s="106">
        <v>28</v>
      </c>
    </row>
    <row r="111" spans="1:15" ht="14.1" customHeight="1">
      <c r="A111" s="256"/>
      <c r="B111" s="108" t="s">
        <v>31</v>
      </c>
      <c r="C111" s="109">
        <v>200</v>
      </c>
      <c r="D111" s="65">
        <v>0.24</v>
      </c>
      <c r="E111" s="65">
        <v>0.06</v>
      </c>
      <c r="F111" s="65">
        <v>10.16</v>
      </c>
      <c r="G111" s="109">
        <v>42.14</v>
      </c>
      <c r="H111" s="110" t="s">
        <v>30</v>
      </c>
      <c r="I111" s="106">
        <v>25</v>
      </c>
    </row>
    <row r="112" spans="1:15" ht="14.1" customHeight="1">
      <c r="A112" s="256"/>
      <c r="B112" s="108" t="s">
        <v>26</v>
      </c>
      <c r="C112" s="109">
        <v>30</v>
      </c>
      <c r="D112" s="65">
        <v>1.98</v>
      </c>
      <c r="E112" s="65">
        <v>0.27</v>
      </c>
      <c r="F112" s="65">
        <v>11.4</v>
      </c>
      <c r="G112" s="109">
        <v>59.7</v>
      </c>
      <c r="H112" s="110"/>
      <c r="I112" s="106">
        <v>4</v>
      </c>
    </row>
    <row r="113" spans="1:9" ht="14.1" customHeight="1">
      <c r="A113" s="257"/>
      <c r="B113" s="108" t="s">
        <v>27</v>
      </c>
      <c r="C113" s="109">
        <v>30</v>
      </c>
      <c r="D113" s="65">
        <v>1.98</v>
      </c>
      <c r="E113" s="65">
        <v>0.36</v>
      </c>
      <c r="F113" s="65">
        <v>10.02</v>
      </c>
      <c r="G113" s="109">
        <v>52.2</v>
      </c>
      <c r="H113" s="110"/>
      <c r="I113" s="106">
        <v>2.5</v>
      </c>
    </row>
    <row r="114" spans="1:9" s="104" customFormat="1" ht="14.1" customHeight="1">
      <c r="A114" s="241" t="s">
        <v>28</v>
      </c>
      <c r="B114" s="242"/>
      <c r="C114" s="31">
        <f>SUM(C108:C113)</f>
        <v>700</v>
      </c>
      <c r="D114" s="31">
        <f t="shared" ref="D114:I114" si="29">SUM(D108:D113)</f>
        <v>25.099999999999998</v>
      </c>
      <c r="E114" s="31">
        <f t="shared" si="29"/>
        <v>25.339999999999996</v>
      </c>
      <c r="F114" s="31">
        <f t="shared" si="29"/>
        <v>103.17999999999999</v>
      </c>
      <c r="G114" s="31">
        <f t="shared" si="29"/>
        <v>711.44</v>
      </c>
      <c r="H114" s="31"/>
      <c r="I114" s="32">
        <f t="shared" si="29"/>
        <v>171.5</v>
      </c>
    </row>
    <row r="115" spans="1:9" ht="14.1" customHeight="1">
      <c r="A115" s="240" t="s">
        <v>29</v>
      </c>
      <c r="B115" s="105" t="s">
        <v>89</v>
      </c>
      <c r="C115" s="48">
        <v>100</v>
      </c>
      <c r="D115" s="21">
        <v>10.220000000000001</v>
      </c>
      <c r="E115" s="21">
        <v>9.67</v>
      </c>
      <c r="F115" s="21">
        <v>24.27</v>
      </c>
      <c r="G115" s="22">
        <v>250.3</v>
      </c>
      <c r="H115" s="86">
        <v>555</v>
      </c>
      <c r="I115" s="106">
        <v>28</v>
      </c>
    </row>
    <row r="116" spans="1:9" ht="14.1" customHeight="1">
      <c r="A116" s="240"/>
      <c r="B116" s="105" t="s">
        <v>46</v>
      </c>
      <c r="C116" s="48">
        <v>200</v>
      </c>
      <c r="D116" s="21">
        <v>0</v>
      </c>
      <c r="E116" s="21">
        <v>0</v>
      </c>
      <c r="F116" s="21">
        <v>15</v>
      </c>
      <c r="G116" s="22">
        <v>95</v>
      </c>
      <c r="H116" s="86">
        <v>614</v>
      </c>
      <c r="I116" s="106">
        <v>22</v>
      </c>
    </row>
    <row r="117" spans="1:9" s="104" customFormat="1" ht="14.1" customHeight="1">
      <c r="A117" s="241" t="s">
        <v>34</v>
      </c>
      <c r="B117" s="242"/>
      <c r="C117" s="31">
        <f>SUM(C115:C116)</f>
        <v>300</v>
      </c>
      <c r="D117" s="31">
        <f t="shared" ref="D117:G117" si="30">SUM(D115:D116)</f>
        <v>10.220000000000001</v>
      </c>
      <c r="E117" s="31">
        <f t="shared" si="30"/>
        <v>9.67</v>
      </c>
      <c r="F117" s="31">
        <f t="shared" si="30"/>
        <v>39.269999999999996</v>
      </c>
      <c r="G117" s="31">
        <f t="shared" si="30"/>
        <v>345.3</v>
      </c>
      <c r="H117" s="88"/>
      <c r="I117" s="111">
        <f t="shared" ref="I117" si="31">SUM(I115:I116)</f>
        <v>50</v>
      </c>
    </row>
    <row r="118" spans="1:9" s="104" customFormat="1" ht="14.1" customHeight="1" thickBot="1">
      <c r="A118" s="303" t="s">
        <v>35</v>
      </c>
      <c r="B118" s="304"/>
      <c r="C118" s="39">
        <v>1560</v>
      </c>
      <c r="D118" s="91">
        <v>46.199999999999996</v>
      </c>
      <c r="E118" s="91">
        <v>29.099999999999994</v>
      </c>
      <c r="F118" s="91">
        <v>233.57000000000005</v>
      </c>
      <c r="G118" s="39">
        <v>1384.64</v>
      </c>
      <c r="H118" s="89"/>
      <c r="I118" s="113">
        <f t="shared" ref="I118" si="32">I107+I114+I117</f>
        <v>306.5</v>
      </c>
    </row>
    <row r="119" spans="1:9" s="104" customFormat="1" ht="14.1" customHeight="1">
      <c r="A119" s="305" t="s">
        <v>90</v>
      </c>
      <c r="B119" s="306"/>
      <c r="C119" s="306"/>
      <c r="D119" s="306"/>
      <c r="E119" s="306"/>
      <c r="F119" s="306"/>
      <c r="G119" s="306"/>
      <c r="H119" s="306"/>
      <c r="I119" s="38"/>
    </row>
    <row r="120" spans="1:9" ht="14.1" customHeight="1">
      <c r="A120" s="240" t="s">
        <v>11</v>
      </c>
      <c r="B120" s="108" t="s">
        <v>91</v>
      </c>
      <c r="C120" s="109">
        <v>160</v>
      </c>
      <c r="D120" s="65">
        <v>10.4</v>
      </c>
      <c r="E120" s="65">
        <v>11.3</v>
      </c>
      <c r="F120" s="65">
        <v>14.46</v>
      </c>
      <c r="G120" s="110">
        <v>230.32</v>
      </c>
      <c r="H120" s="149">
        <v>302</v>
      </c>
      <c r="I120" s="178">
        <v>72</v>
      </c>
    </row>
    <row r="121" spans="1:9" ht="14.1" customHeight="1">
      <c r="A121" s="240"/>
      <c r="B121" s="105" t="s">
        <v>60</v>
      </c>
      <c r="C121" s="48">
        <v>40</v>
      </c>
      <c r="D121" s="21">
        <v>3</v>
      </c>
      <c r="E121" s="21">
        <v>1</v>
      </c>
      <c r="F121" s="21">
        <v>20.8</v>
      </c>
      <c r="G121" s="22">
        <v>108</v>
      </c>
      <c r="H121" s="86"/>
      <c r="I121" s="30">
        <v>5</v>
      </c>
    </row>
    <row r="122" spans="1:9" ht="14.1" customHeight="1">
      <c r="A122" s="240"/>
      <c r="B122" s="108" t="s">
        <v>164</v>
      </c>
      <c r="C122" s="109">
        <v>100</v>
      </c>
      <c r="D122" s="65">
        <v>4.74</v>
      </c>
      <c r="E122" s="65">
        <v>5.86</v>
      </c>
      <c r="F122" s="65">
        <v>39.71</v>
      </c>
      <c r="G122" s="110">
        <v>207.85</v>
      </c>
      <c r="H122" s="149">
        <v>579</v>
      </c>
      <c r="I122" s="178">
        <v>26</v>
      </c>
    </row>
    <row r="123" spans="1:9" ht="14.1" customHeight="1">
      <c r="A123" s="240"/>
      <c r="B123" s="105" t="s">
        <v>15</v>
      </c>
      <c r="C123" s="48">
        <v>200</v>
      </c>
      <c r="D123" s="21">
        <v>0.22</v>
      </c>
      <c r="E123" s="21">
        <v>0.06</v>
      </c>
      <c r="F123" s="21">
        <v>7.2</v>
      </c>
      <c r="G123" s="22">
        <v>29.08</v>
      </c>
      <c r="H123" s="86">
        <v>143</v>
      </c>
      <c r="I123" s="30">
        <v>20</v>
      </c>
    </row>
    <row r="124" spans="1:9" s="104" customFormat="1" ht="14.1" customHeight="1">
      <c r="A124" s="241" t="s">
        <v>16</v>
      </c>
      <c r="B124" s="242"/>
      <c r="C124" s="31">
        <f>SUM(C120:C123)</f>
        <v>500</v>
      </c>
      <c r="D124" s="31">
        <f t="shared" ref="D124:I124" si="33">SUM(D120:D123)</f>
        <v>18.36</v>
      </c>
      <c r="E124" s="31">
        <f t="shared" si="33"/>
        <v>18.22</v>
      </c>
      <c r="F124" s="31">
        <f t="shared" si="33"/>
        <v>82.17</v>
      </c>
      <c r="G124" s="31">
        <f t="shared" si="33"/>
        <v>575.25</v>
      </c>
      <c r="H124" s="31"/>
      <c r="I124" s="31">
        <f t="shared" si="33"/>
        <v>123</v>
      </c>
    </row>
    <row r="125" spans="1:9" ht="14.1" customHeight="1">
      <c r="A125" s="255" t="s">
        <v>17</v>
      </c>
      <c r="B125" s="105" t="s">
        <v>154</v>
      </c>
      <c r="C125" s="48">
        <v>200</v>
      </c>
      <c r="D125" s="21">
        <v>1.88</v>
      </c>
      <c r="E125" s="21">
        <v>4.26</v>
      </c>
      <c r="F125" s="21">
        <v>6.44</v>
      </c>
      <c r="G125" s="22">
        <v>99.54</v>
      </c>
      <c r="H125" s="87" t="s">
        <v>92</v>
      </c>
      <c r="I125" s="30">
        <v>30</v>
      </c>
    </row>
    <row r="126" spans="1:9" ht="14.1" customHeight="1">
      <c r="A126" s="256"/>
      <c r="B126" s="105" t="s">
        <v>93</v>
      </c>
      <c r="C126" s="48">
        <v>90</v>
      </c>
      <c r="D126" s="21">
        <v>10.74</v>
      </c>
      <c r="E126" s="21">
        <v>11.3</v>
      </c>
      <c r="F126" s="21">
        <v>22.31</v>
      </c>
      <c r="G126" s="22">
        <v>231.21</v>
      </c>
      <c r="H126" s="86">
        <v>410</v>
      </c>
      <c r="I126" s="30">
        <v>79</v>
      </c>
    </row>
    <row r="127" spans="1:9" ht="14.1" customHeight="1">
      <c r="A127" s="256"/>
      <c r="B127" s="105" t="s">
        <v>23</v>
      </c>
      <c r="C127" s="48">
        <v>20</v>
      </c>
      <c r="D127" s="21">
        <v>0.69</v>
      </c>
      <c r="E127" s="21">
        <v>0.77</v>
      </c>
      <c r="F127" s="21">
        <v>1.64</v>
      </c>
      <c r="G127" s="22">
        <v>16.48</v>
      </c>
      <c r="H127" s="87" t="s">
        <v>22</v>
      </c>
      <c r="I127" s="30">
        <v>3</v>
      </c>
    </row>
    <row r="128" spans="1:9" ht="14.1" customHeight="1">
      <c r="A128" s="256"/>
      <c r="B128" s="105" t="s">
        <v>24</v>
      </c>
      <c r="C128" s="48">
        <v>150</v>
      </c>
      <c r="D128" s="21">
        <v>7.64</v>
      </c>
      <c r="E128" s="21">
        <v>7.91</v>
      </c>
      <c r="F128" s="21">
        <v>38.85</v>
      </c>
      <c r="G128" s="22">
        <v>225.67</v>
      </c>
      <c r="H128" s="86">
        <v>237</v>
      </c>
      <c r="I128" s="30">
        <v>27</v>
      </c>
    </row>
    <row r="129" spans="1:9" ht="14.1" customHeight="1">
      <c r="A129" s="256"/>
      <c r="B129" s="105" t="s">
        <v>54</v>
      </c>
      <c r="C129" s="48">
        <v>200</v>
      </c>
      <c r="D129" s="21">
        <v>0.32</v>
      </c>
      <c r="E129" s="21">
        <v>0.14000000000000001</v>
      </c>
      <c r="F129" s="21">
        <v>11.46</v>
      </c>
      <c r="G129" s="22">
        <v>48.32</v>
      </c>
      <c r="H129" s="86">
        <v>519</v>
      </c>
      <c r="I129" s="30">
        <v>17</v>
      </c>
    </row>
    <row r="130" spans="1:9" ht="14.1" customHeight="1">
      <c r="A130" s="256"/>
      <c r="B130" s="105" t="s">
        <v>26</v>
      </c>
      <c r="C130" s="48">
        <v>30</v>
      </c>
      <c r="D130" s="21">
        <v>1.98</v>
      </c>
      <c r="E130" s="21">
        <v>0.27</v>
      </c>
      <c r="F130" s="21">
        <v>11.4</v>
      </c>
      <c r="G130" s="22">
        <v>59.7</v>
      </c>
      <c r="H130" s="86"/>
      <c r="I130" s="30">
        <v>4</v>
      </c>
    </row>
    <row r="131" spans="1:9" ht="14.1" customHeight="1">
      <c r="A131" s="257"/>
      <c r="B131" s="105" t="s">
        <v>27</v>
      </c>
      <c r="C131" s="48">
        <v>30</v>
      </c>
      <c r="D131" s="21">
        <v>1.98</v>
      </c>
      <c r="E131" s="21">
        <v>0.36</v>
      </c>
      <c r="F131" s="21">
        <v>10.02</v>
      </c>
      <c r="G131" s="22">
        <v>52.2</v>
      </c>
      <c r="H131" s="86"/>
      <c r="I131" s="30">
        <v>2.5</v>
      </c>
    </row>
    <row r="132" spans="1:9" s="104" customFormat="1" ht="14.1" customHeight="1">
      <c r="A132" s="241" t="s">
        <v>28</v>
      </c>
      <c r="B132" s="242"/>
      <c r="C132" s="31">
        <f>SUM(C125:C131)</f>
        <v>720</v>
      </c>
      <c r="D132" s="31">
        <f t="shared" ref="D132:I132" si="34">SUM(D125:D131)</f>
        <v>25.23</v>
      </c>
      <c r="E132" s="31">
        <f t="shared" si="34"/>
        <v>25.01</v>
      </c>
      <c r="F132" s="31">
        <f t="shared" si="34"/>
        <v>102.12000000000002</v>
      </c>
      <c r="G132" s="31">
        <f t="shared" si="34"/>
        <v>733.12000000000012</v>
      </c>
      <c r="H132" s="31"/>
      <c r="I132" s="32">
        <f t="shared" si="34"/>
        <v>162.5</v>
      </c>
    </row>
    <row r="133" spans="1:9" ht="14.1" customHeight="1">
      <c r="A133" s="240" t="s">
        <v>29</v>
      </c>
      <c r="B133" s="105" t="s">
        <v>66</v>
      </c>
      <c r="C133" s="48">
        <v>200</v>
      </c>
      <c r="D133" s="21">
        <v>4.5</v>
      </c>
      <c r="E133" s="21">
        <v>5</v>
      </c>
      <c r="F133" s="21">
        <v>15.6</v>
      </c>
      <c r="G133" s="22">
        <v>158</v>
      </c>
      <c r="H133" s="87"/>
      <c r="I133" s="106">
        <v>24</v>
      </c>
    </row>
    <row r="134" spans="1:9" ht="14.1" customHeight="1">
      <c r="A134" s="240"/>
      <c r="B134" s="105" t="s">
        <v>95</v>
      </c>
      <c r="C134" s="48">
        <v>100</v>
      </c>
      <c r="D134" s="21">
        <v>5.68</v>
      </c>
      <c r="E134" s="21">
        <v>5.29</v>
      </c>
      <c r="F134" s="21">
        <v>31.8</v>
      </c>
      <c r="G134" s="22">
        <v>190.46</v>
      </c>
      <c r="H134" s="87" t="s">
        <v>94</v>
      </c>
      <c r="I134" s="106">
        <v>31</v>
      </c>
    </row>
    <row r="135" spans="1:9" s="104" customFormat="1" ht="14.1" customHeight="1">
      <c r="A135" s="241" t="s">
        <v>34</v>
      </c>
      <c r="B135" s="242"/>
      <c r="C135" s="31">
        <f>SUM(C133:C134)</f>
        <v>300</v>
      </c>
      <c r="D135" s="31">
        <f t="shared" ref="D135:G135" si="35">SUM(D133:D134)</f>
        <v>10.18</v>
      </c>
      <c r="E135" s="31">
        <f t="shared" si="35"/>
        <v>10.29</v>
      </c>
      <c r="F135" s="31">
        <f t="shared" si="35"/>
        <v>47.4</v>
      </c>
      <c r="G135" s="31">
        <f t="shared" si="35"/>
        <v>348.46000000000004</v>
      </c>
      <c r="H135" s="88"/>
      <c r="I135" s="111">
        <f t="shared" ref="I135" si="36">SUM(I133:I134)</f>
        <v>55</v>
      </c>
    </row>
    <row r="136" spans="1:9" s="104" customFormat="1" ht="14.1" customHeight="1" thickBot="1">
      <c r="A136" s="303" t="s">
        <v>35</v>
      </c>
      <c r="B136" s="304"/>
      <c r="C136" s="39">
        <f>C135+C132+C124</f>
        <v>1520</v>
      </c>
      <c r="D136" s="39">
        <f t="shared" ref="D136:G136" si="37">D135+D132+D124</f>
        <v>53.769999999999996</v>
      </c>
      <c r="E136" s="39">
        <f t="shared" si="37"/>
        <v>53.519999999999996</v>
      </c>
      <c r="F136" s="39">
        <f t="shared" si="37"/>
        <v>231.69</v>
      </c>
      <c r="G136" s="39">
        <f t="shared" si="37"/>
        <v>1656.8300000000002</v>
      </c>
      <c r="H136" s="89"/>
      <c r="I136" s="113">
        <f t="shared" ref="I136" si="38">I125+I132+I135</f>
        <v>247.5</v>
      </c>
    </row>
    <row r="137" spans="1:9" s="104" customFormat="1" ht="14.1" customHeight="1">
      <c r="A137" s="305" t="s">
        <v>96</v>
      </c>
      <c r="B137" s="306"/>
      <c r="C137" s="306"/>
      <c r="D137" s="306"/>
      <c r="E137" s="306"/>
      <c r="F137" s="306"/>
      <c r="G137" s="306"/>
      <c r="H137" s="306"/>
      <c r="I137" s="38"/>
    </row>
    <row r="138" spans="1:9" ht="14.1" customHeight="1">
      <c r="A138" s="240" t="s">
        <v>11</v>
      </c>
      <c r="B138" s="105" t="s">
        <v>97</v>
      </c>
      <c r="C138" s="48">
        <v>200</v>
      </c>
      <c r="D138" s="21">
        <v>8.92</v>
      </c>
      <c r="E138" s="21">
        <v>6.98</v>
      </c>
      <c r="F138" s="21">
        <v>16.940000000000001</v>
      </c>
      <c r="G138" s="22">
        <v>292.26</v>
      </c>
      <c r="H138" s="86">
        <v>267</v>
      </c>
      <c r="I138" s="30">
        <v>40</v>
      </c>
    </row>
    <row r="139" spans="1:9" ht="14.1" customHeight="1">
      <c r="A139" s="240"/>
      <c r="B139" s="105" t="s">
        <v>155</v>
      </c>
      <c r="C139" s="48">
        <v>100</v>
      </c>
      <c r="D139" s="21">
        <v>7.28</v>
      </c>
      <c r="E139" s="21">
        <v>9.89</v>
      </c>
      <c r="F139" s="21">
        <v>57.68</v>
      </c>
      <c r="G139" s="22">
        <v>219.39</v>
      </c>
      <c r="H139" s="86">
        <v>565</v>
      </c>
      <c r="I139" s="30">
        <v>33</v>
      </c>
    </row>
    <row r="140" spans="1:9" ht="14.1" customHeight="1">
      <c r="A140" s="240"/>
      <c r="B140" s="105" t="s">
        <v>61</v>
      </c>
      <c r="C140" s="48">
        <v>200</v>
      </c>
      <c r="D140" s="21">
        <v>0.24</v>
      </c>
      <c r="E140" s="21">
        <v>0</v>
      </c>
      <c r="F140" s="21">
        <v>7.14</v>
      </c>
      <c r="G140" s="22">
        <v>29.8</v>
      </c>
      <c r="H140" s="86">
        <v>144</v>
      </c>
      <c r="I140" s="30">
        <v>15</v>
      </c>
    </row>
    <row r="141" spans="1:9" s="104" customFormat="1" ht="14.1" customHeight="1">
      <c r="A141" s="241" t="s">
        <v>16</v>
      </c>
      <c r="B141" s="242"/>
      <c r="C141" s="31">
        <f>SUM(C138:C140)</f>
        <v>500</v>
      </c>
      <c r="D141" s="31">
        <f t="shared" ref="D141:I141" si="39">SUM(D138:D140)</f>
        <v>16.439999999999998</v>
      </c>
      <c r="E141" s="31">
        <f t="shared" si="39"/>
        <v>16.87</v>
      </c>
      <c r="F141" s="31">
        <f t="shared" si="39"/>
        <v>81.760000000000005</v>
      </c>
      <c r="G141" s="31">
        <f t="shared" si="39"/>
        <v>541.44999999999993</v>
      </c>
      <c r="H141" s="31"/>
      <c r="I141" s="32">
        <f t="shared" si="39"/>
        <v>88</v>
      </c>
    </row>
    <row r="142" spans="1:9" ht="14.1" customHeight="1">
      <c r="A142" s="255" t="s">
        <v>17</v>
      </c>
      <c r="B142" s="105" t="s">
        <v>99</v>
      </c>
      <c r="C142" s="48">
        <v>200</v>
      </c>
      <c r="D142" s="21">
        <v>2.2400000000000002</v>
      </c>
      <c r="E142" s="21">
        <v>4.22</v>
      </c>
      <c r="F142" s="21">
        <v>7.4</v>
      </c>
      <c r="G142" s="22">
        <v>77.260000000000005</v>
      </c>
      <c r="H142" s="87" t="s">
        <v>98</v>
      </c>
      <c r="I142" s="30">
        <v>36</v>
      </c>
    </row>
    <row r="143" spans="1:9" ht="14.1" customHeight="1">
      <c r="A143" s="256"/>
      <c r="B143" s="105" t="s">
        <v>100</v>
      </c>
      <c r="C143" s="48">
        <v>240</v>
      </c>
      <c r="D143" s="21">
        <v>16.88</v>
      </c>
      <c r="E143" s="21">
        <v>20.94</v>
      </c>
      <c r="F143" s="21">
        <v>47.97</v>
      </c>
      <c r="G143" s="22">
        <v>440.2</v>
      </c>
      <c r="H143" s="86">
        <v>407</v>
      </c>
      <c r="I143" s="106">
        <v>100</v>
      </c>
    </row>
    <row r="144" spans="1:9" ht="14.1" customHeight="1">
      <c r="A144" s="256"/>
      <c r="B144" s="105" t="s">
        <v>45</v>
      </c>
      <c r="C144" s="48">
        <v>200</v>
      </c>
      <c r="D144" s="21">
        <v>1.92</v>
      </c>
      <c r="E144" s="21">
        <v>0.12</v>
      </c>
      <c r="F144" s="21">
        <v>25.86</v>
      </c>
      <c r="G144" s="22">
        <v>112.36</v>
      </c>
      <c r="H144" s="87" t="s">
        <v>44</v>
      </c>
      <c r="I144" s="106">
        <v>23</v>
      </c>
    </row>
    <row r="145" spans="1:9" ht="14.1" customHeight="1">
      <c r="A145" s="256"/>
      <c r="B145" s="105" t="s">
        <v>26</v>
      </c>
      <c r="C145" s="48">
        <v>30</v>
      </c>
      <c r="D145" s="21">
        <v>1.98</v>
      </c>
      <c r="E145" s="21">
        <v>0.27</v>
      </c>
      <c r="F145" s="21">
        <v>11.4</v>
      </c>
      <c r="G145" s="22">
        <v>59.7</v>
      </c>
      <c r="H145" s="86"/>
      <c r="I145" s="106">
        <v>4</v>
      </c>
    </row>
    <row r="146" spans="1:9" ht="14.1" customHeight="1">
      <c r="A146" s="257"/>
      <c r="B146" s="105" t="s">
        <v>27</v>
      </c>
      <c r="C146" s="48">
        <v>30</v>
      </c>
      <c r="D146" s="21">
        <v>1.98</v>
      </c>
      <c r="E146" s="21">
        <v>0.36</v>
      </c>
      <c r="F146" s="21">
        <v>10.02</v>
      </c>
      <c r="G146" s="22">
        <v>52.2</v>
      </c>
      <c r="H146" s="86"/>
      <c r="I146" s="106">
        <v>2.5</v>
      </c>
    </row>
    <row r="147" spans="1:9" s="104" customFormat="1" ht="14.1" customHeight="1">
      <c r="A147" s="241" t="s">
        <v>28</v>
      </c>
      <c r="B147" s="242"/>
      <c r="C147" s="31">
        <f>SUM(C142:C146)</f>
        <v>700</v>
      </c>
      <c r="D147" s="31">
        <f t="shared" ref="D147:G147" si="40">SUM(D142:D146)</f>
        <v>25</v>
      </c>
      <c r="E147" s="31">
        <f t="shared" si="40"/>
        <v>25.91</v>
      </c>
      <c r="F147" s="31">
        <f t="shared" si="40"/>
        <v>102.64999999999999</v>
      </c>
      <c r="G147" s="31">
        <f t="shared" si="40"/>
        <v>741.72000000000014</v>
      </c>
      <c r="H147" s="88"/>
      <c r="I147" s="107">
        <f t="shared" ref="I147" si="41">SUM(I142:I146)</f>
        <v>165.5</v>
      </c>
    </row>
    <row r="148" spans="1:9" ht="14.1" customHeight="1">
      <c r="A148" s="240" t="s">
        <v>29</v>
      </c>
      <c r="B148" s="105" t="s">
        <v>56</v>
      </c>
      <c r="C148" s="48">
        <v>200</v>
      </c>
      <c r="D148" s="21">
        <v>0.2</v>
      </c>
      <c r="E148" s="21">
        <v>0.2</v>
      </c>
      <c r="F148" s="21">
        <v>12.8</v>
      </c>
      <c r="G148" s="22">
        <v>100</v>
      </c>
      <c r="H148" s="87"/>
      <c r="I148" s="106">
        <v>24</v>
      </c>
    </row>
    <row r="149" spans="1:9" ht="14.1" customHeight="1">
      <c r="A149" s="240"/>
      <c r="B149" s="105" t="s">
        <v>101</v>
      </c>
      <c r="C149" s="48">
        <v>100</v>
      </c>
      <c r="D149" s="21">
        <v>9.91</v>
      </c>
      <c r="E149" s="21">
        <v>10.6</v>
      </c>
      <c r="F149" s="21">
        <v>35.770000000000003</v>
      </c>
      <c r="G149" s="22">
        <v>201.65</v>
      </c>
      <c r="H149" s="86">
        <v>542</v>
      </c>
      <c r="I149" s="106">
        <v>31</v>
      </c>
    </row>
    <row r="150" spans="1:9" s="104" customFormat="1" ht="14.1" customHeight="1">
      <c r="A150" s="241" t="s">
        <v>34</v>
      </c>
      <c r="B150" s="242"/>
      <c r="C150" s="31">
        <f>SUM(C148:C149)</f>
        <v>300</v>
      </c>
      <c r="D150" s="31">
        <f t="shared" ref="D150:G150" si="42">SUM(D148:D149)</f>
        <v>10.11</v>
      </c>
      <c r="E150" s="31">
        <f t="shared" si="42"/>
        <v>10.799999999999999</v>
      </c>
      <c r="F150" s="31">
        <f t="shared" si="42"/>
        <v>48.570000000000007</v>
      </c>
      <c r="G150" s="31">
        <f t="shared" si="42"/>
        <v>301.64999999999998</v>
      </c>
      <c r="H150" s="88"/>
      <c r="I150" s="111">
        <f t="shared" ref="I150" si="43">SUM(I148:I149)</f>
        <v>55</v>
      </c>
    </row>
    <row r="151" spans="1:9" s="104" customFormat="1" ht="14.1" customHeight="1" thickBot="1">
      <c r="A151" s="303" t="s">
        <v>35</v>
      </c>
      <c r="B151" s="304"/>
      <c r="C151" s="39">
        <f>C150+C147+C141</f>
        <v>1500</v>
      </c>
      <c r="D151" s="39">
        <f t="shared" ref="D151:G151" si="44">D150+D147+D141</f>
        <v>51.55</v>
      </c>
      <c r="E151" s="39">
        <f t="shared" si="44"/>
        <v>53.58</v>
      </c>
      <c r="F151" s="39">
        <f t="shared" si="44"/>
        <v>232.98000000000002</v>
      </c>
      <c r="G151" s="39">
        <f t="shared" si="44"/>
        <v>1584.8200000000002</v>
      </c>
      <c r="H151" s="89"/>
      <c r="I151" s="115">
        <f t="shared" ref="I151" si="45">I141+I147+I150</f>
        <v>308.5</v>
      </c>
    </row>
    <row r="152" spans="1:9" s="104" customFormat="1" ht="14.1" customHeight="1">
      <c r="A152" s="305" t="s">
        <v>102</v>
      </c>
      <c r="B152" s="306"/>
      <c r="C152" s="306"/>
      <c r="D152" s="306"/>
      <c r="E152" s="306"/>
      <c r="F152" s="306"/>
      <c r="G152" s="306"/>
      <c r="H152" s="306"/>
      <c r="I152" s="38"/>
    </row>
    <row r="153" spans="1:9" ht="14.1" customHeight="1">
      <c r="A153" s="307"/>
      <c r="B153" s="108" t="s">
        <v>165</v>
      </c>
      <c r="C153" s="109">
        <v>60</v>
      </c>
      <c r="D153" s="65">
        <v>0.7</v>
      </c>
      <c r="E153" s="65">
        <v>0.06</v>
      </c>
      <c r="F153" s="65">
        <v>3.4</v>
      </c>
      <c r="G153" s="65">
        <v>17</v>
      </c>
      <c r="H153" s="109"/>
      <c r="I153" s="112"/>
    </row>
    <row r="154" spans="1:9" ht="14.1" customHeight="1">
      <c r="A154" s="307"/>
      <c r="B154" s="108" t="s">
        <v>126</v>
      </c>
      <c r="C154" s="109">
        <v>60</v>
      </c>
      <c r="D154" s="109">
        <v>0.86</v>
      </c>
      <c r="E154" s="109">
        <v>0.5</v>
      </c>
      <c r="F154" s="109">
        <v>1.7</v>
      </c>
      <c r="G154" s="109">
        <v>45.59</v>
      </c>
      <c r="H154" s="169"/>
      <c r="I154" s="112"/>
    </row>
    <row r="155" spans="1:9" ht="14.1" customHeight="1">
      <c r="A155" s="307"/>
      <c r="B155" s="108" t="s">
        <v>103</v>
      </c>
      <c r="C155" s="109">
        <v>90</v>
      </c>
      <c r="D155" s="65">
        <v>10.87</v>
      </c>
      <c r="E155" s="65">
        <v>11.52</v>
      </c>
      <c r="F155" s="65">
        <v>19.2</v>
      </c>
      <c r="G155" s="110">
        <v>150.65</v>
      </c>
      <c r="H155" s="149" t="s">
        <v>94</v>
      </c>
      <c r="I155" s="168">
        <v>75</v>
      </c>
    </row>
    <row r="156" spans="1:9" ht="14.1" customHeight="1">
      <c r="A156" s="307"/>
      <c r="B156" s="108" t="s">
        <v>104</v>
      </c>
      <c r="C156" s="109">
        <v>150</v>
      </c>
      <c r="D156" s="65">
        <v>3.87</v>
      </c>
      <c r="E156" s="65">
        <v>4.7</v>
      </c>
      <c r="F156" s="65">
        <v>40.08</v>
      </c>
      <c r="G156" s="109">
        <v>218.03</v>
      </c>
      <c r="H156" s="170">
        <v>414</v>
      </c>
      <c r="I156" s="106">
        <v>25</v>
      </c>
    </row>
    <row r="157" spans="1:9" ht="14.1" customHeight="1">
      <c r="A157" s="307"/>
      <c r="B157" s="108" t="s">
        <v>105</v>
      </c>
      <c r="C157" s="109">
        <v>15</v>
      </c>
      <c r="D157" s="65">
        <v>0.26</v>
      </c>
      <c r="E157" s="65">
        <v>1.03</v>
      </c>
      <c r="F157" s="65">
        <v>0.84</v>
      </c>
      <c r="G157" s="109">
        <v>13.9</v>
      </c>
      <c r="H157" s="110">
        <v>354</v>
      </c>
      <c r="I157" s="106">
        <v>3</v>
      </c>
    </row>
    <row r="158" spans="1:9" ht="14.1" customHeight="1">
      <c r="A158" s="307"/>
      <c r="B158" s="108" t="s">
        <v>107</v>
      </c>
      <c r="C158" s="109">
        <v>200</v>
      </c>
      <c r="D158" s="65">
        <v>0.28000000000000003</v>
      </c>
      <c r="E158" s="65">
        <v>0.04</v>
      </c>
      <c r="F158" s="65">
        <v>8.9600000000000009</v>
      </c>
      <c r="G158" s="109">
        <v>37.28</v>
      </c>
      <c r="H158" s="110" t="s">
        <v>106</v>
      </c>
      <c r="I158" s="106">
        <v>20</v>
      </c>
    </row>
    <row r="159" spans="1:9" ht="14.1" customHeight="1">
      <c r="A159" s="308"/>
      <c r="B159" s="108" t="s">
        <v>26</v>
      </c>
      <c r="C159" s="109">
        <v>30</v>
      </c>
      <c r="D159" s="65">
        <v>1.98</v>
      </c>
      <c r="E159" s="65">
        <v>0.27</v>
      </c>
      <c r="F159" s="65">
        <v>11.4</v>
      </c>
      <c r="G159" s="109">
        <v>59.7</v>
      </c>
      <c r="H159" s="110"/>
      <c r="I159" s="106">
        <v>4</v>
      </c>
    </row>
    <row r="160" spans="1:9" s="104" customFormat="1" ht="14.1" customHeight="1">
      <c r="A160" s="267" t="s">
        <v>16</v>
      </c>
      <c r="B160" s="268"/>
      <c r="C160" s="68">
        <f>SUM(C153:C159)-C154</f>
        <v>545</v>
      </c>
      <c r="D160" s="68">
        <f t="shared" ref="D160:G160" si="46">SUM(D153:D159)-D154</f>
        <v>17.960000000000004</v>
      </c>
      <c r="E160" s="68">
        <f t="shared" si="46"/>
        <v>17.62</v>
      </c>
      <c r="F160" s="68">
        <f t="shared" si="46"/>
        <v>83.88000000000001</v>
      </c>
      <c r="G160" s="68">
        <f t="shared" si="46"/>
        <v>496.55999999999995</v>
      </c>
      <c r="H160" s="68"/>
      <c r="I160" s="111">
        <f>SUM(I153:I159)-I153-I154</f>
        <v>127</v>
      </c>
    </row>
    <row r="161" spans="1:9" ht="14.1" customHeight="1">
      <c r="A161" s="255" t="s">
        <v>17</v>
      </c>
      <c r="B161" s="105" t="s">
        <v>64</v>
      </c>
      <c r="C161" s="48">
        <v>200</v>
      </c>
      <c r="D161" s="21">
        <v>1.84</v>
      </c>
      <c r="E161" s="21">
        <v>4.4000000000000004</v>
      </c>
      <c r="F161" s="21">
        <v>22.1</v>
      </c>
      <c r="G161" s="22">
        <v>129.36000000000001</v>
      </c>
      <c r="H161" s="87" t="s">
        <v>63</v>
      </c>
      <c r="I161" s="30">
        <v>34</v>
      </c>
    </row>
    <row r="162" spans="1:9" ht="14.1" customHeight="1">
      <c r="A162" s="256"/>
      <c r="B162" s="105" t="s">
        <v>108</v>
      </c>
      <c r="C162" s="48">
        <v>90</v>
      </c>
      <c r="D162" s="21">
        <v>10.57</v>
      </c>
      <c r="E162" s="21">
        <v>15.34</v>
      </c>
      <c r="F162" s="21">
        <v>18.350000000000001</v>
      </c>
      <c r="G162" s="22">
        <v>234.9</v>
      </c>
      <c r="H162" s="86">
        <v>372</v>
      </c>
      <c r="I162" s="30">
        <v>75</v>
      </c>
    </row>
    <row r="163" spans="1:9" ht="14.1" customHeight="1">
      <c r="A163" s="256"/>
      <c r="B163" s="105" t="s">
        <v>75</v>
      </c>
      <c r="C163" s="48">
        <v>20</v>
      </c>
      <c r="D163" s="21">
        <v>0.12</v>
      </c>
      <c r="E163" s="21">
        <v>0.75</v>
      </c>
      <c r="F163" s="21">
        <v>1.07</v>
      </c>
      <c r="G163" s="22">
        <v>11.5</v>
      </c>
      <c r="H163" s="86">
        <v>453</v>
      </c>
      <c r="I163" s="30">
        <v>3</v>
      </c>
    </row>
    <row r="164" spans="1:9" ht="14.1" customHeight="1">
      <c r="A164" s="256"/>
      <c r="B164" s="105" t="s">
        <v>109</v>
      </c>
      <c r="C164" s="48">
        <v>150</v>
      </c>
      <c r="D164" s="21">
        <v>7.61</v>
      </c>
      <c r="E164" s="21">
        <v>3.42</v>
      </c>
      <c r="F164" s="21">
        <v>42.02</v>
      </c>
      <c r="G164" s="22">
        <v>218.52</v>
      </c>
      <c r="H164" s="86">
        <v>243</v>
      </c>
      <c r="I164" s="30">
        <v>20</v>
      </c>
    </row>
    <row r="165" spans="1:9" ht="14.1" customHeight="1">
      <c r="A165" s="256"/>
      <c r="B165" s="105" t="s">
        <v>25</v>
      </c>
      <c r="C165" s="48">
        <v>200</v>
      </c>
      <c r="D165" s="21">
        <v>0.08</v>
      </c>
      <c r="E165" s="21">
        <v>0</v>
      </c>
      <c r="F165" s="21">
        <v>10.62</v>
      </c>
      <c r="G165" s="22">
        <v>40.44</v>
      </c>
      <c r="H165" s="86">
        <v>508</v>
      </c>
      <c r="I165" s="30">
        <v>18</v>
      </c>
    </row>
    <row r="166" spans="1:9" ht="14.1" customHeight="1">
      <c r="A166" s="256"/>
      <c r="B166" s="105" t="s">
        <v>26</v>
      </c>
      <c r="C166" s="48">
        <v>30</v>
      </c>
      <c r="D166" s="21">
        <v>1.98</v>
      </c>
      <c r="E166" s="21">
        <v>0.27</v>
      </c>
      <c r="F166" s="21">
        <v>11.4</v>
      </c>
      <c r="G166" s="22">
        <v>59.7</v>
      </c>
      <c r="H166" s="86"/>
      <c r="I166" s="30">
        <v>5</v>
      </c>
    </row>
    <row r="167" spans="1:9" ht="14.1" customHeight="1">
      <c r="A167" s="257"/>
      <c r="B167" s="105" t="s">
        <v>27</v>
      </c>
      <c r="C167" s="48">
        <v>30</v>
      </c>
      <c r="D167" s="21">
        <v>1.98</v>
      </c>
      <c r="E167" s="21">
        <v>0.36</v>
      </c>
      <c r="F167" s="21">
        <v>10.02</v>
      </c>
      <c r="G167" s="22">
        <v>52.2</v>
      </c>
      <c r="H167" s="86"/>
      <c r="I167" s="30">
        <v>2.5</v>
      </c>
    </row>
    <row r="168" spans="1:9" s="104" customFormat="1" ht="14.1" customHeight="1">
      <c r="A168" s="241" t="s">
        <v>28</v>
      </c>
      <c r="B168" s="242"/>
      <c r="C168" s="31">
        <f>SUM(C161:C167)</f>
        <v>720</v>
      </c>
      <c r="D168" s="31">
        <f t="shared" ref="D168:I168" si="47">SUM(D161:D167)</f>
        <v>24.18</v>
      </c>
      <c r="E168" s="31">
        <f t="shared" si="47"/>
        <v>24.540000000000003</v>
      </c>
      <c r="F168" s="31">
        <f t="shared" si="47"/>
        <v>115.58000000000001</v>
      </c>
      <c r="G168" s="31">
        <f t="shared" si="47"/>
        <v>746.62000000000012</v>
      </c>
      <c r="H168" s="31"/>
      <c r="I168" s="32">
        <f t="shared" si="47"/>
        <v>157.5</v>
      </c>
    </row>
    <row r="169" spans="1:9" ht="14.1" customHeight="1">
      <c r="A169" s="240" t="s">
        <v>29</v>
      </c>
      <c r="B169" s="105" t="s">
        <v>31</v>
      </c>
      <c r="C169" s="48">
        <v>200</v>
      </c>
      <c r="D169" s="21">
        <v>0.24</v>
      </c>
      <c r="E169" s="21">
        <v>0.06</v>
      </c>
      <c r="F169" s="21">
        <v>10.16</v>
      </c>
      <c r="G169" s="22">
        <v>42.14</v>
      </c>
      <c r="H169" s="87" t="s">
        <v>30</v>
      </c>
      <c r="I169" s="106">
        <v>25</v>
      </c>
    </row>
    <row r="170" spans="1:9" ht="14.1" customHeight="1">
      <c r="A170" s="240"/>
      <c r="B170" s="105" t="s">
        <v>110</v>
      </c>
      <c r="C170" s="48">
        <v>100</v>
      </c>
      <c r="D170" s="21">
        <v>9.86</v>
      </c>
      <c r="E170" s="21">
        <v>10.67</v>
      </c>
      <c r="F170" s="21">
        <v>37.81</v>
      </c>
      <c r="G170" s="22">
        <v>248.27</v>
      </c>
      <c r="H170" s="86">
        <v>555</v>
      </c>
      <c r="I170" s="106">
        <v>34</v>
      </c>
    </row>
    <row r="171" spans="1:9" s="104" customFormat="1" ht="14.1" customHeight="1">
      <c r="A171" s="241" t="s">
        <v>34</v>
      </c>
      <c r="B171" s="242"/>
      <c r="C171" s="31">
        <f>SUM(C169:C170)</f>
        <v>300</v>
      </c>
      <c r="D171" s="31">
        <f t="shared" ref="D171:G171" si="48">SUM(D169:D170)</f>
        <v>10.1</v>
      </c>
      <c r="E171" s="31">
        <f t="shared" si="48"/>
        <v>10.73</v>
      </c>
      <c r="F171" s="31">
        <f t="shared" si="48"/>
        <v>47.97</v>
      </c>
      <c r="G171" s="31">
        <f t="shared" si="48"/>
        <v>290.41000000000003</v>
      </c>
      <c r="H171" s="88"/>
      <c r="I171" s="111">
        <f t="shared" ref="I171" si="49">SUM(I169:I170)</f>
        <v>59</v>
      </c>
    </row>
    <row r="172" spans="1:9" s="104" customFormat="1" ht="14.1" customHeight="1" thickBot="1">
      <c r="A172" s="303" t="s">
        <v>35</v>
      </c>
      <c r="B172" s="304"/>
      <c r="C172" s="39">
        <f>C171+C168+C160</f>
        <v>1565</v>
      </c>
      <c r="D172" s="39">
        <f t="shared" ref="D172:G172" si="50">D171+D168+D160</f>
        <v>52.240000000000009</v>
      </c>
      <c r="E172" s="39">
        <f t="shared" si="50"/>
        <v>52.89</v>
      </c>
      <c r="F172" s="39">
        <f t="shared" si="50"/>
        <v>247.43</v>
      </c>
      <c r="G172" s="39">
        <f t="shared" si="50"/>
        <v>1533.5900000000001</v>
      </c>
      <c r="H172" s="89"/>
      <c r="I172" s="113">
        <f t="shared" ref="I172" si="51">I160+I168+I171</f>
        <v>343.5</v>
      </c>
    </row>
    <row r="173" spans="1:9" s="104" customFormat="1" ht="14.1" customHeight="1">
      <c r="A173" s="305" t="s">
        <v>111</v>
      </c>
      <c r="B173" s="306"/>
      <c r="C173" s="306"/>
      <c r="D173" s="306"/>
      <c r="E173" s="306"/>
      <c r="F173" s="306"/>
      <c r="G173" s="306"/>
      <c r="H173" s="306"/>
      <c r="I173" s="38"/>
    </row>
    <row r="174" spans="1:9" ht="14.1" customHeight="1">
      <c r="A174" s="240" t="s">
        <v>11</v>
      </c>
      <c r="B174" s="105" t="s">
        <v>112</v>
      </c>
      <c r="C174" s="48">
        <v>200</v>
      </c>
      <c r="D174" s="21">
        <v>8.9</v>
      </c>
      <c r="E174" s="21">
        <v>7.04</v>
      </c>
      <c r="F174" s="21">
        <v>40.14</v>
      </c>
      <c r="G174" s="22">
        <v>264.10000000000002</v>
      </c>
      <c r="H174" s="29">
        <v>165</v>
      </c>
      <c r="I174" s="30">
        <v>40</v>
      </c>
    </row>
    <row r="175" spans="1:9" ht="14.1" customHeight="1">
      <c r="A175" s="240"/>
      <c r="B175" s="105" t="s">
        <v>113</v>
      </c>
      <c r="C175" s="48">
        <v>100</v>
      </c>
      <c r="D175" s="21">
        <v>8.74</v>
      </c>
      <c r="E175" s="21">
        <v>9.64</v>
      </c>
      <c r="F175" s="21">
        <v>30.43</v>
      </c>
      <c r="G175" s="22">
        <v>213.97</v>
      </c>
      <c r="H175" s="29">
        <v>563</v>
      </c>
      <c r="I175" s="30">
        <v>26</v>
      </c>
    </row>
    <row r="176" spans="1:9" ht="14.1" customHeight="1">
      <c r="A176" s="240"/>
      <c r="B176" s="105" t="s">
        <v>72</v>
      </c>
      <c r="C176" s="48">
        <v>200</v>
      </c>
      <c r="D176" s="21">
        <v>0.26</v>
      </c>
      <c r="E176" s="21">
        <v>0.02</v>
      </c>
      <c r="F176" s="21">
        <v>8.06</v>
      </c>
      <c r="G176" s="22">
        <v>33.22</v>
      </c>
      <c r="H176" s="30" t="s">
        <v>71</v>
      </c>
      <c r="I176" s="30">
        <v>20</v>
      </c>
    </row>
    <row r="177" spans="1:9" s="104" customFormat="1" ht="14.1" customHeight="1">
      <c r="A177" s="241" t="s">
        <v>16</v>
      </c>
      <c r="B177" s="242"/>
      <c r="C177" s="31">
        <f>SUM(C174:C176)</f>
        <v>500</v>
      </c>
      <c r="D177" s="31">
        <f>SUM(D174:D176)</f>
        <v>17.900000000000002</v>
      </c>
      <c r="E177" s="31">
        <f>SUM(E174:E176)</f>
        <v>16.7</v>
      </c>
      <c r="F177" s="31">
        <f>SUM(F174:F176)</f>
        <v>78.63</v>
      </c>
      <c r="G177" s="31">
        <f>SUM(G174:G176)</f>
        <v>511.29000000000008</v>
      </c>
      <c r="H177" s="31"/>
      <c r="I177" s="32">
        <f>SUM(I174:I176)</f>
        <v>86</v>
      </c>
    </row>
    <row r="178" spans="1:9" ht="14.1" customHeight="1">
      <c r="A178" s="255" t="s">
        <v>17</v>
      </c>
      <c r="B178" s="105" t="s">
        <v>115</v>
      </c>
      <c r="C178" s="48">
        <v>200</v>
      </c>
      <c r="D178" s="21">
        <v>2.46</v>
      </c>
      <c r="E178" s="21">
        <v>4.3600000000000003</v>
      </c>
      <c r="F178" s="21">
        <v>13.94</v>
      </c>
      <c r="G178" s="22">
        <v>105.46</v>
      </c>
      <c r="H178" s="87" t="s">
        <v>114</v>
      </c>
      <c r="I178" s="30">
        <v>34</v>
      </c>
    </row>
    <row r="179" spans="1:9" ht="14.1" customHeight="1">
      <c r="A179" s="256"/>
      <c r="B179" s="105" t="s">
        <v>116</v>
      </c>
      <c r="C179" s="48">
        <v>90</v>
      </c>
      <c r="D179" s="21">
        <v>11.5</v>
      </c>
      <c r="E179" s="21">
        <v>11.01</v>
      </c>
      <c r="F179" s="21">
        <v>22.97</v>
      </c>
      <c r="G179" s="22">
        <v>220.03</v>
      </c>
      <c r="H179" s="86">
        <v>366</v>
      </c>
      <c r="I179" s="30">
        <v>77</v>
      </c>
    </row>
    <row r="180" spans="1:9" ht="14.1" customHeight="1">
      <c r="A180" s="256"/>
      <c r="B180" s="105" t="s">
        <v>24</v>
      </c>
      <c r="C180" s="48">
        <v>150</v>
      </c>
      <c r="D180" s="21">
        <v>7.64</v>
      </c>
      <c r="E180" s="21">
        <v>7.91</v>
      </c>
      <c r="F180" s="21">
        <v>38.85</v>
      </c>
      <c r="G180" s="22">
        <v>225.67</v>
      </c>
      <c r="H180" s="86">
        <v>237</v>
      </c>
      <c r="I180" s="30">
        <v>27</v>
      </c>
    </row>
    <row r="181" spans="1:9" ht="14.1" customHeight="1">
      <c r="A181" s="256"/>
      <c r="B181" s="105" t="s">
        <v>54</v>
      </c>
      <c r="C181" s="48">
        <v>200</v>
      </c>
      <c r="D181" s="21">
        <v>0.32</v>
      </c>
      <c r="E181" s="21">
        <v>0.14000000000000001</v>
      </c>
      <c r="F181" s="21">
        <v>11.46</v>
      </c>
      <c r="G181" s="22">
        <v>48.32</v>
      </c>
      <c r="H181" s="86">
        <v>519</v>
      </c>
      <c r="I181" s="30">
        <v>17</v>
      </c>
    </row>
    <row r="182" spans="1:9" ht="14.1" customHeight="1">
      <c r="A182" s="256"/>
      <c r="B182" s="105" t="s">
        <v>26</v>
      </c>
      <c r="C182" s="48">
        <v>30</v>
      </c>
      <c r="D182" s="21">
        <v>1.98</v>
      </c>
      <c r="E182" s="21">
        <v>0.27</v>
      </c>
      <c r="F182" s="21">
        <v>11.4</v>
      </c>
      <c r="G182" s="22">
        <v>59.7</v>
      </c>
      <c r="H182" s="86"/>
      <c r="I182" s="30">
        <v>4</v>
      </c>
    </row>
    <row r="183" spans="1:9" ht="14.1" customHeight="1">
      <c r="A183" s="257"/>
      <c r="B183" s="105" t="s">
        <v>27</v>
      </c>
      <c r="C183" s="48">
        <v>30</v>
      </c>
      <c r="D183" s="21">
        <v>1.98</v>
      </c>
      <c r="E183" s="21">
        <v>0.36</v>
      </c>
      <c r="F183" s="21">
        <v>10.02</v>
      </c>
      <c r="G183" s="22">
        <v>52.2</v>
      </c>
      <c r="H183" s="86"/>
      <c r="I183" s="30">
        <v>2.5</v>
      </c>
    </row>
    <row r="184" spans="1:9" s="104" customFormat="1" ht="14.1" customHeight="1">
      <c r="A184" s="241" t="s">
        <v>28</v>
      </c>
      <c r="B184" s="242"/>
      <c r="C184" s="31">
        <f>SUM(C178:C183)</f>
        <v>700</v>
      </c>
      <c r="D184" s="31">
        <f t="shared" ref="D184:I184" si="52">SUM(D178:D183)</f>
        <v>25.880000000000003</v>
      </c>
      <c r="E184" s="31">
        <f t="shared" si="52"/>
        <v>24.05</v>
      </c>
      <c r="F184" s="31">
        <f t="shared" si="52"/>
        <v>108.64</v>
      </c>
      <c r="G184" s="31">
        <f t="shared" si="52"/>
        <v>711.38000000000011</v>
      </c>
      <c r="H184" s="31"/>
      <c r="I184" s="32">
        <f t="shared" si="52"/>
        <v>161.5</v>
      </c>
    </row>
    <row r="185" spans="1:9" ht="14.1" customHeight="1">
      <c r="A185" s="240" t="s">
        <v>29</v>
      </c>
      <c r="B185" s="105" t="s">
        <v>46</v>
      </c>
      <c r="C185" s="48">
        <v>200</v>
      </c>
      <c r="D185" s="21">
        <v>0</v>
      </c>
      <c r="E185" s="21">
        <v>0</v>
      </c>
      <c r="F185" s="21">
        <v>15</v>
      </c>
      <c r="G185" s="22">
        <v>95</v>
      </c>
      <c r="H185" s="86">
        <v>614</v>
      </c>
      <c r="I185" s="106">
        <v>22</v>
      </c>
    </row>
    <row r="186" spans="1:9" ht="14.1" customHeight="1">
      <c r="A186" s="240"/>
      <c r="B186" s="105" t="s">
        <v>148</v>
      </c>
      <c r="C186" s="48">
        <v>100</v>
      </c>
      <c r="D186" s="21">
        <v>9.6199999999999992</v>
      </c>
      <c r="E186" s="21">
        <v>10.4</v>
      </c>
      <c r="F186" s="21">
        <v>32.700000000000003</v>
      </c>
      <c r="G186" s="22">
        <v>251.6</v>
      </c>
      <c r="H186" s="87" t="s">
        <v>81</v>
      </c>
      <c r="I186" s="106">
        <v>31</v>
      </c>
    </row>
    <row r="187" spans="1:9" s="104" customFormat="1" ht="14.1" customHeight="1">
      <c r="A187" s="283" t="s">
        <v>34</v>
      </c>
      <c r="B187" s="284"/>
      <c r="C187" s="34">
        <f>SUM(C185:C186)</f>
        <v>300</v>
      </c>
      <c r="D187" s="34">
        <f t="shared" ref="D187:G187" si="53">SUM(D185:D186)</f>
        <v>9.6199999999999992</v>
      </c>
      <c r="E187" s="34">
        <f t="shared" si="53"/>
        <v>10.4</v>
      </c>
      <c r="F187" s="34">
        <f t="shared" si="53"/>
        <v>47.7</v>
      </c>
      <c r="G187" s="34">
        <f t="shared" si="53"/>
        <v>346.6</v>
      </c>
      <c r="H187" s="92"/>
      <c r="I187" s="116">
        <f t="shared" ref="I187" si="54">SUM(I185:I186)</f>
        <v>53</v>
      </c>
    </row>
    <row r="188" spans="1:9" s="104" customFormat="1" ht="14.1" customHeight="1" thickBot="1">
      <c r="A188" s="281" t="s">
        <v>35</v>
      </c>
      <c r="B188" s="282"/>
      <c r="C188" s="39">
        <f>C177+C184+C187</f>
        <v>1500</v>
      </c>
      <c r="D188" s="39">
        <f t="shared" ref="D188:I190" si="55">D177+D184+D187</f>
        <v>53.4</v>
      </c>
      <c r="E188" s="39">
        <f t="shared" si="55"/>
        <v>51.15</v>
      </c>
      <c r="F188" s="39">
        <f t="shared" si="55"/>
        <v>234.96999999999997</v>
      </c>
      <c r="G188" s="39">
        <f t="shared" si="55"/>
        <v>1569.27</v>
      </c>
      <c r="H188" s="39"/>
      <c r="I188" s="40">
        <f t="shared" si="55"/>
        <v>300.5</v>
      </c>
    </row>
    <row r="189" spans="1:9" s="104" customFormat="1" ht="14.1" customHeight="1">
      <c r="A189" s="271" t="s">
        <v>117</v>
      </c>
      <c r="B189" s="272"/>
      <c r="C189" s="37">
        <f t="shared" ref="C189:C190" si="56">C178+C185+C188</f>
        <v>1900</v>
      </c>
      <c r="D189" s="37">
        <f t="shared" si="55"/>
        <v>55.86</v>
      </c>
      <c r="E189" s="37">
        <f t="shared" si="55"/>
        <v>55.51</v>
      </c>
      <c r="F189" s="37">
        <f t="shared" si="55"/>
        <v>263.90999999999997</v>
      </c>
      <c r="G189" s="37">
        <f t="shared" si="55"/>
        <v>1769.73</v>
      </c>
      <c r="H189" s="37"/>
      <c r="I189" s="38">
        <f t="shared" si="55"/>
        <v>356.5</v>
      </c>
    </row>
    <row r="190" spans="1:9" s="104" customFormat="1" ht="14.1" customHeight="1" thickBot="1">
      <c r="A190" s="281" t="s">
        <v>118</v>
      </c>
      <c r="B190" s="282"/>
      <c r="C190" s="39">
        <f t="shared" si="56"/>
        <v>2090</v>
      </c>
      <c r="D190" s="39">
        <f t="shared" si="55"/>
        <v>76.97999999999999</v>
      </c>
      <c r="E190" s="39">
        <f t="shared" si="55"/>
        <v>76.92</v>
      </c>
      <c r="F190" s="39">
        <f t="shared" si="55"/>
        <v>319.58</v>
      </c>
      <c r="G190" s="39">
        <f t="shared" si="55"/>
        <v>2241.36</v>
      </c>
      <c r="H190" s="39"/>
      <c r="I190" s="40">
        <f t="shared" si="55"/>
        <v>464.5</v>
      </c>
    </row>
    <row r="191" spans="1:9" s="117" customFormat="1" ht="12.75" customHeight="1">
      <c r="A191" s="309"/>
      <c r="B191" s="309"/>
      <c r="C191" s="42"/>
      <c r="D191" s="41"/>
      <c r="E191" s="41"/>
      <c r="F191" s="41"/>
      <c r="G191" s="42"/>
      <c r="H191" s="42"/>
      <c r="I191" s="42"/>
    </row>
    <row r="192" spans="1:9" ht="13.5" thickBot="1"/>
    <row r="193" spans="2:9" ht="25.5">
      <c r="B193" s="119" t="s">
        <v>128</v>
      </c>
      <c r="C193" s="120" t="s">
        <v>129</v>
      </c>
      <c r="D193" s="121" t="s">
        <v>7</v>
      </c>
      <c r="E193" s="121" t="s">
        <v>8</v>
      </c>
      <c r="F193" s="121" t="s">
        <v>9</v>
      </c>
      <c r="G193" s="122" t="s">
        <v>6</v>
      </c>
      <c r="H193" s="123"/>
      <c r="I193" s="124"/>
    </row>
    <row r="194" spans="2:9">
      <c r="B194" s="125" t="s">
        <v>130</v>
      </c>
      <c r="C194" s="109">
        <v>500</v>
      </c>
      <c r="D194" s="65" t="s">
        <v>131</v>
      </c>
      <c r="E194" s="65" t="s">
        <v>132</v>
      </c>
      <c r="F194" s="65" t="s">
        <v>133</v>
      </c>
      <c r="G194" s="126" t="s">
        <v>134</v>
      </c>
      <c r="H194" s="123"/>
      <c r="I194" s="124"/>
    </row>
    <row r="195" spans="2:9">
      <c r="B195" s="125" t="s">
        <v>135</v>
      </c>
      <c r="C195" s="109">
        <v>700</v>
      </c>
      <c r="D195" s="65" t="s">
        <v>136</v>
      </c>
      <c r="E195" s="65" t="s">
        <v>137</v>
      </c>
      <c r="F195" s="65" t="s">
        <v>138</v>
      </c>
      <c r="G195" s="126" t="s">
        <v>139</v>
      </c>
      <c r="H195" s="123"/>
      <c r="I195" s="124"/>
    </row>
    <row r="196" spans="2:9" ht="13.5" thickBot="1">
      <c r="B196" s="127" t="s">
        <v>140</v>
      </c>
      <c r="C196" s="128">
        <v>300</v>
      </c>
      <c r="D196" s="129" t="s">
        <v>141</v>
      </c>
      <c r="E196" s="129" t="s">
        <v>142</v>
      </c>
      <c r="F196" s="129" t="s">
        <v>143</v>
      </c>
      <c r="G196" s="130" t="s">
        <v>144</v>
      </c>
      <c r="H196" s="123"/>
      <c r="I196" s="124"/>
    </row>
    <row r="197" spans="2:9" ht="13.5" thickBot="1">
      <c r="B197" s="202"/>
      <c r="C197" s="203"/>
      <c r="D197" s="204"/>
      <c r="E197" s="204"/>
      <c r="F197" s="204"/>
      <c r="G197" s="203"/>
      <c r="H197" s="123"/>
      <c r="I197" s="124"/>
    </row>
    <row r="198" spans="2:9" ht="29.25" customHeight="1" thickBot="1">
      <c r="B198" s="190" t="s">
        <v>173</v>
      </c>
      <c r="C198" s="191" t="s">
        <v>174</v>
      </c>
      <c r="D198" s="192" t="s">
        <v>7</v>
      </c>
      <c r="E198" s="192" t="s">
        <v>8</v>
      </c>
      <c r="F198" s="192" t="s">
        <v>9</v>
      </c>
      <c r="G198" s="193" t="s">
        <v>6</v>
      </c>
      <c r="H198" s="123"/>
      <c r="I198" s="131" t="s">
        <v>157</v>
      </c>
    </row>
    <row r="199" spans="2:9">
      <c r="B199" s="132" t="s">
        <v>145</v>
      </c>
      <c r="C199" s="71">
        <f>(C177+C160+C141+C124+C107+C92+C77+C56+C39+C21)/10</f>
        <v>509</v>
      </c>
      <c r="D199" s="71">
        <f>(D177+D160+D141+D124+D107+D92+D77+D56+D39+D21)/10</f>
        <v>17.853999999999999</v>
      </c>
      <c r="E199" s="71">
        <f>(E177+E160+E141+E124+E107+E92+E77+E56+E39+E21)/10</f>
        <v>17.556999999999999</v>
      </c>
      <c r="F199" s="133">
        <f>(F177+F160+F141+F124+F107+F92+F77+F56+F39+F21)/10</f>
        <v>75.714000000000013</v>
      </c>
      <c r="G199" s="134">
        <f>(G177+G160+G141+G124+G107+G92+G77+G56+G39+G21)/10</f>
        <v>518.30799999999999</v>
      </c>
      <c r="H199" s="135"/>
      <c r="I199" s="134">
        <f>(I177+I160+I141+I124+I107+I92+I77+I56+I39+I21)/10</f>
        <v>101.9</v>
      </c>
    </row>
    <row r="200" spans="2:9">
      <c r="B200" s="132" t="s">
        <v>146</v>
      </c>
      <c r="C200" s="71">
        <f>(C184+C168+C147+C132+C114+C98+C83+C64+C47+C29)/10</f>
        <v>708</v>
      </c>
      <c r="D200" s="71">
        <f>(D184+D168+D147+D132+D114+D98+D83+D64+D47+D29)/10</f>
        <v>24.846999999999998</v>
      </c>
      <c r="E200" s="71">
        <f>(E184+E168+E147+E132+E114+E98+E83+E64+E47+E29)/10</f>
        <v>25.090999999999998</v>
      </c>
      <c r="F200" s="133">
        <f>(F184+F168+F147+F132+F114+F98+F83+F64+F47+F29)/10</f>
        <v>107.14500000000001</v>
      </c>
      <c r="G200" s="134">
        <f>(G184+G168+G147+G132+G114+G98+G83+G64+G47+G29)/10</f>
        <v>723.80200000000002</v>
      </c>
      <c r="H200" s="135"/>
      <c r="I200" s="136">
        <f>(I184+I168+I147+I132+I114+I98+I83+I64+I47+I29)/10</f>
        <v>165.9</v>
      </c>
    </row>
    <row r="201" spans="2:9">
      <c r="B201" s="132" t="s">
        <v>147</v>
      </c>
      <c r="C201" s="71">
        <f>(C187+C171+C150+C135+C117+C101+C86+C67+C50+C32)/10</f>
        <v>300</v>
      </c>
      <c r="D201" s="71">
        <f>(D187+D171+D150+D135+D117+D101+D86+D67+D50+D32)/10</f>
        <v>9.9600000000000009</v>
      </c>
      <c r="E201" s="71">
        <f>(E187+E171+E150+E135+E117+E101+E86+E67+E50+E32)/10</f>
        <v>10.206</v>
      </c>
      <c r="F201" s="133">
        <f>(F187+F171+F150+F135+F117+F101+F86+F67+F50+F32)/10</f>
        <v>44.585999999999999</v>
      </c>
      <c r="G201" s="134">
        <f>(G187+G171+G150+G135+G117+G101+G86+G67+G50+G32)/10</f>
        <v>319.20799999999997</v>
      </c>
      <c r="H201" s="135"/>
      <c r="I201" s="134">
        <f>(I187+I171+I150+I135+I117+I101+I86+I67+I50+I32)/10</f>
        <v>55.6</v>
      </c>
    </row>
  </sheetData>
  <mergeCells count="91">
    <mergeCell ref="A191:B191"/>
    <mergeCell ref="A172:B172"/>
    <mergeCell ref="A173:H173"/>
    <mergeCell ref="A174:A176"/>
    <mergeCell ref="A177:B177"/>
    <mergeCell ref="A178:A183"/>
    <mergeCell ref="A184:B184"/>
    <mergeCell ref="A185:A186"/>
    <mergeCell ref="A187:B187"/>
    <mergeCell ref="A188:B188"/>
    <mergeCell ref="A189:B189"/>
    <mergeCell ref="A190:B190"/>
    <mergeCell ref="A171:B171"/>
    <mergeCell ref="A142:A146"/>
    <mergeCell ref="A147:B147"/>
    <mergeCell ref="A148:A149"/>
    <mergeCell ref="A150:B150"/>
    <mergeCell ref="A151:B151"/>
    <mergeCell ref="A152:H152"/>
    <mergeCell ref="A153:A159"/>
    <mergeCell ref="A160:B160"/>
    <mergeCell ref="A161:A167"/>
    <mergeCell ref="A168:B168"/>
    <mergeCell ref="A169:A170"/>
    <mergeCell ref="A141:B141"/>
    <mergeCell ref="A118:B118"/>
    <mergeCell ref="A119:H119"/>
    <mergeCell ref="A120:A123"/>
    <mergeCell ref="A124:B124"/>
    <mergeCell ref="A125:A131"/>
    <mergeCell ref="A132:B132"/>
    <mergeCell ref="A133:A134"/>
    <mergeCell ref="A135:B135"/>
    <mergeCell ref="A136:B136"/>
    <mergeCell ref="A137:H137"/>
    <mergeCell ref="A138:A140"/>
    <mergeCell ref="A117:B117"/>
    <mergeCell ref="A93:A97"/>
    <mergeCell ref="A98:B98"/>
    <mergeCell ref="A99:A100"/>
    <mergeCell ref="A101:B101"/>
    <mergeCell ref="A102:B102"/>
    <mergeCell ref="A103:H103"/>
    <mergeCell ref="A104:A106"/>
    <mergeCell ref="A107:B107"/>
    <mergeCell ref="A108:A113"/>
    <mergeCell ref="A114:B114"/>
    <mergeCell ref="A115:A116"/>
    <mergeCell ref="A92:B92"/>
    <mergeCell ref="A68:B68"/>
    <mergeCell ref="A69:H69"/>
    <mergeCell ref="A70:A76"/>
    <mergeCell ref="A77:B77"/>
    <mergeCell ref="A78:A82"/>
    <mergeCell ref="A83:B83"/>
    <mergeCell ref="A84:A85"/>
    <mergeCell ref="A86:B86"/>
    <mergeCell ref="A87:B87"/>
    <mergeCell ref="A88:H88"/>
    <mergeCell ref="A89:A91"/>
    <mergeCell ref="A34:H34"/>
    <mergeCell ref="A67:B67"/>
    <mergeCell ref="A40:A46"/>
    <mergeCell ref="A47:B47"/>
    <mergeCell ref="A48:A49"/>
    <mergeCell ref="A50:B50"/>
    <mergeCell ref="A51:B51"/>
    <mergeCell ref="A52:H52"/>
    <mergeCell ref="A53:A55"/>
    <mergeCell ref="A56:B56"/>
    <mergeCell ref="A57:A63"/>
    <mergeCell ref="A64:B64"/>
    <mergeCell ref="A65:A66"/>
    <mergeCell ref="A39:B39"/>
    <mergeCell ref="A35:A38"/>
    <mergeCell ref="A11:I11"/>
    <mergeCell ref="A30:A31"/>
    <mergeCell ref="A32:B32"/>
    <mergeCell ref="A33:B33"/>
    <mergeCell ref="A29:B29"/>
    <mergeCell ref="A15:A16"/>
    <mergeCell ref="B15:B16"/>
    <mergeCell ref="I15:I16"/>
    <mergeCell ref="A17:H17"/>
    <mergeCell ref="A18:A20"/>
    <mergeCell ref="A21:B21"/>
    <mergeCell ref="A22:A28"/>
    <mergeCell ref="G15:G16"/>
    <mergeCell ref="H15:H16"/>
    <mergeCell ref="C15:C16"/>
    <mergeCell ref="D15:F15"/>
  </mergeCells>
  <pageMargins left="0.7" right="0.7" top="0.75" bottom="0.75" header="0.3" footer="0.3"/>
  <pageSetup paperSize="9" scale="5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4"/>
  <sheetViews>
    <sheetView view="pageBreakPreview" topLeftCell="B10" zoomScaleNormal="100" zoomScaleSheetLayoutView="100" workbookViewId="0">
      <selection activeCell="I61" sqref="I61"/>
    </sheetView>
  </sheetViews>
  <sheetFormatPr defaultColWidth="9.140625" defaultRowHeight="12.75"/>
  <cols>
    <col min="1" max="1" width="13.28515625" style="118" customWidth="1"/>
    <col min="2" max="2" width="61.7109375" style="95" customWidth="1"/>
    <col min="3" max="3" width="10.7109375" style="24" customWidth="1"/>
    <col min="4" max="6" width="10.7109375" style="23" customWidth="1"/>
    <col min="7" max="7" width="17" style="24" customWidth="1"/>
    <col min="8" max="8" width="15.7109375" style="24" customWidth="1"/>
    <col min="9" max="9" width="10.7109375" style="24" customWidth="1"/>
    <col min="10" max="11" width="7.7109375" style="93" customWidth="1"/>
    <col min="12" max="16384" width="9.140625" style="93"/>
  </cols>
  <sheetData>
    <row r="1" spans="1:9" ht="22.5" customHeight="1">
      <c r="A1" s="166"/>
      <c r="B1" s="173" t="s">
        <v>170</v>
      </c>
      <c r="H1" s="74" t="s">
        <v>122</v>
      </c>
    </row>
    <row r="2" spans="1:9" ht="15" customHeight="1">
      <c r="A2" s="19"/>
      <c r="B2" s="163" t="s">
        <v>167</v>
      </c>
      <c r="F2" s="18"/>
      <c r="G2" s="75"/>
      <c r="H2" s="75"/>
    </row>
    <row r="3" spans="1:9" ht="15" customHeight="1">
      <c r="A3" s="167"/>
      <c r="B3" s="164" t="s">
        <v>160</v>
      </c>
      <c r="F3" s="25"/>
      <c r="G3" s="76" t="str">
        <f>'7-11 лет сентябрь'!G3</f>
        <v>Директор</v>
      </c>
      <c r="H3" s="77" t="s">
        <v>119</v>
      </c>
    </row>
    <row r="4" spans="1:9" ht="15" customHeight="1">
      <c r="A4" s="167"/>
      <c r="B4" s="164" t="s">
        <v>161</v>
      </c>
      <c r="F4" s="26"/>
      <c r="G4" s="27" t="str">
        <f>'7-11 лет сентябрь'!G4</f>
        <v>Д.С.Блинников</v>
      </c>
      <c r="H4" s="78" t="s">
        <v>120</v>
      </c>
    </row>
    <row r="5" spans="1:9" ht="15" customHeight="1">
      <c r="A5" s="167"/>
      <c r="B5" s="165" t="s">
        <v>162</v>
      </c>
      <c r="H5" s="79" t="s">
        <v>121</v>
      </c>
    </row>
    <row r="6" spans="1:9" ht="15" customHeight="1">
      <c r="A6" s="94"/>
    </row>
    <row r="7" spans="1:9" ht="15" customHeight="1">
      <c r="A7" s="94"/>
    </row>
    <row r="8" spans="1:9" ht="15" customHeight="1">
      <c r="A8" s="94"/>
    </row>
    <row r="9" spans="1:9" s="97" customFormat="1" ht="15" customHeight="1">
      <c r="A9" s="94"/>
      <c r="B9" s="95"/>
      <c r="C9" s="24"/>
      <c r="D9" s="23"/>
      <c r="E9" s="23"/>
      <c r="F9" s="23"/>
      <c r="G9" s="24"/>
      <c r="H9" s="24"/>
      <c r="I9" s="96"/>
    </row>
    <row r="10" spans="1:9" s="97" customFormat="1" ht="15" customHeight="1">
      <c r="A10" s="94"/>
      <c r="B10" s="95"/>
      <c r="C10" s="24"/>
      <c r="D10" s="23"/>
      <c r="E10" s="23"/>
      <c r="F10" s="23"/>
      <c r="G10" s="24"/>
      <c r="H10" s="24"/>
      <c r="I10" s="96"/>
    </row>
    <row r="11" spans="1:9" s="97" customFormat="1" ht="12.75" customHeight="1">
      <c r="A11" s="209" t="s">
        <v>159</v>
      </c>
      <c r="B11" s="209"/>
      <c r="C11" s="209"/>
      <c r="D11" s="209"/>
      <c r="E11" s="209"/>
      <c r="F11" s="209"/>
      <c r="G11" s="209"/>
      <c r="H11" s="209"/>
      <c r="I11" s="209"/>
    </row>
    <row r="12" spans="1:9" s="97" customFormat="1" ht="12.75" customHeight="1">
      <c r="A12" s="177"/>
      <c r="B12" s="177"/>
      <c r="C12" s="177"/>
      <c r="D12" s="177"/>
      <c r="E12" s="177"/>
      <c r="F12" s="177"/>
      <c r="G12" s="177"/>
      <c r="H12" s="177"/>
      <c r="I12" s="96"/>
    </row>
    <row r="13" spans="1:9" s="97" customFormat="1" ht="30" customHeight="1">
      <c r="A13" s="98" t="s">
        <v>4</v>
      </c>
      <c r="B13" s="97" t="s">
        <v>175</v>
      </c>
      <c r="C13" s="99"/>
      <c r="D13" s="100"/>
      <c r="E13" s="100"/>
      <c r="F13" s="100"/>
      <c r="G13" s="101"/>
      <c r="H13" s="101"/>
      <c r="I13" s="96"/>
    </row>
    <row r="14" spans="1:9" s="97" customFormat="1" ht="13.5" customHeight="1" thickBot="1">
      <c r="A14" s="98"/>
      <c r="C14" s="99"/>
      <c r="D14" s="100"/>
      <c r="E14" s="100"/>
      <c r="F14" s="100"/>
      <c r="G14" s="101"/>
      <c r="H14" s="101"/>
      <c r="I14" s="96"/>
    </row>
    <row r="15" spans="1:9" s="102" customFormat="1" ht="33" customHeight="1">
      <c r="A15" s="310" t="s">
        <v>0</v>
      </c>
      <c r="B15" s="259" t="s">
        <v>1</v>
      </c>
      <c r="C15" s="260" t="s">
        <v>3</v>
      </c>
      <c r="D15" s="234" t="s">
        <v>5</v>
      </c>
      <c r="E15" s="234"/>
      <c r="F15" s="234"/>
      <c r="G15" s="235" t="s">
        <v>6</v>
      </c>
      <c r="H15" s="294" t="s">
        <v>2</v>
      </c>
      <c r="I15" s="312" t="s">
        <v>158</v>
      </c>
    </row>
    <row r="16" spans="1:9" s="103" customFormat="1" ht="13.5" thickBot="1">
      <c r="A16" s="311"/>
      <c r="B16" s="286"/>
      <c r="C16" s="296"/>
      <c r="D16" s="85" t="s">
        <v>7</v>
      </c>
      <c r="E16" s="85" t="s">
        <v>8</v>
      </c>
      <c r="F16" s="85" t="s">
        <v>9</v>
      </c>
      <c r="G16" s="293"/>
      <c r="H16" s="295"/>
      <c r="I16" s="313"/>
    </row>
    <row r="17" spans="1:9" s="104" customFormat="1" ht="14.1" customHeight="1">
      <c r="A17" s="262" t="s">
        <v>10</v>
      </c>
      <c r="B17" s="263"/>
      <c r="C17" s="263"/>
      <c r="D17" s="263"/>
      <c r="E17" s="263"/>
      <c r="F17" s="263"/>
      <c r="G17" s="263"/>
      <c r="H17" s="289"/>
      <c r="I17" s="137"/>
    </row>
    <row r="18" spans="1:9" ht="14.1" customHeight="1">
      <c r="A18" s="240" t="s">
        <v>11</v>
      </c>
      <c r="B18" s="105" t="s">
        <v>12</v>
      </c>
      <c r="C18" s="48">
        <v>250</v>
      </c>
      <c r="D18" s="21">
        <v>7.68</v>
      </c>
      <c r="E18" s="21">
        <v>8.58</v>
      </c>
      <c r="F18" s="21">
        <v>35.1</v>
      </c>
      <c r="G18" s="22">
        <v>274.38</v>
      </c>
      <c r="H18" s="86">
        <v>260</v>
      </c>
      <c r="I18" s="106">
        <v>50</v>
      </c>
    </row>
    <row r="19" spans="1:9" ht="14.1" customHeight="1">
      <c r="A19" s="240"/>
      <c r="B19" s="105" t="s">
        <v>14</v>
      </c>
      <c r="C19" s="48">
        <v>100</v>
      </c>
      <c r="D19" s="21">
        <v>11.06</v>
      </c>
      <c r="E19" s="21">
        <v>10.02</v>
      </c>
      <c r="F19" s="21">
        <v>35.840000000000003</v>
      </c>
      <c r="G19" s="22">
        <v>254.24</v>
      </c>
      <c r="H19" s="87" t="s">
        <v>13</v>
      </c>
      <c r="I19" s="106">
        <v>30</v>
      </c>
    </row>
    <row r="20" spans="1:9" ht="14.1" customHeight="1">
      <c r="A20" s="240"/>
      <c r="B20" s="105" t="s">
        <v>15</v>
      </c>
      <c r="C20" s="48">
        <v>200</v>
      </c>
      <c r="D20" s="21">
        <v>0.22</v>
      </c>
      <c r="E20" s="21">
        <v>0.06</v>
      </c>
      <c r="F20" s="21">
        <v>7.2</v>
      </c>
      <c r="G20" s="22">
        <v>29.08</v>
      </c>
      <c r="H20" s="86">
        <v>143</v>
      </c>
      <c r="I20" s="106">
        <v>20</v>
      </c>
    </row>
    <row r="21" spans="1:9" s="104" customFormat="1" ht="14.1" customHeight="1">
      <c r="A21" s="240" t="s">
        <v>16</v>
      </c>
      <c r="B21" s="261"/>
      <c r="C21" s="31">
        <f>SUM(C18:C20)</f>
        <v>550</v>
      </c>
      <c r="D21" s="31">
        <f t="shared" ref="D21:G21" si="0">SUM(D18:D20)</f>
        <v>18.96</v>
      </c>
      <c r="E21" s="31">
        <f t="shared" si="0"/>
        <v>18.66</v>
      </c>
      <c r="F21" s="31">
        <f t="shared" si="0"/>
        <v>78.14</v>
      </c>
      <c r="G21" s="31">
        <f t="shared" si="0"/>
        <v>557.70000000000005</v>
      </c>
      <c r="H21" s="88"/>
      <c r="I21" s="111">
        <f t="shared" ref="I21" si="1">SUM(I18:I20)</f>
        <v>100</v>
      </c>
    </row>
    <row r="22" spans="1:9" ht="14.1" customHeight="1">
      <c r="A22" s="264" t="s">
        <v>17</v>
      </c>
      <c r="B22" s="108" t="s">
        <v>18</v>
      </c>
      <c r="C22" s="109">
        <v>100</v>
      </c>
      <c r="D22" s="65">
        <v>1.9</v>
      </c>
      <c r="E22" s="65">
        <v>8.9</v>
      </c>
      <c r="F22" s="65">
        <v>7.7</v>
      </c>
      <c r="G22" s="109">
        <v>119</v>
      </c>
      <c r="H22" s="110">
        <v>115</v>
      </c>
      <c r="I22" s="106">
        <v>19</v>
      </c>
    </row>
    <row r="23" spans="1:9" ht="14.1" customHeight="1">
      <c r="A23" s="265"/>
      <c r="B23" s="108" t="s">
        <v>19</v>
      </c>
      <c r="C23" s="109">
        <v>250</v>
      </c>
      <c r="D23" s="65">
        <v>2.7</v>
      </c>
      <c r="E23" s="65">
        <v>2.85</v>
      </c>
      <c r="F23" s="65">
        <v>18.829999999999998</v>
      </c>
      <c r="G23" s="109">
        <v>111.25</v>
      </c>
      <c r="H23" s="110">
        <v>147</v>
      </c>
      <c r="I23" s="106">
        <v>42</v>
      </c>
    </row>
    <row r="24" spans="1:9" ht="14.1" customHeight="1">
      <c r="A24" s="265"/>
      <c r="B24" s="108" t="s">
        <v>21</v>
      </c>
      <c r="C24" s="109">
        <v>100</v>
      </c>
      <c r="D24" s="65">
        <v>10.8</v>
      </c>
      <c r="E24" s="65">
        <v>10.3</v>
      </c>
      <c r="F24" s="65">
        <v>16.22</v>
      </c>
      <c r="G24" s="109">
        <v>255.94</v>
      </c>
      <c r="H24" s="110" t="s">
        <v>20</v>
      </c>
      <c r="I24" s="106">
        <v>78</v>
      </c>
    </row>
    <row r="25" spans="1:9" ht="14.1" customHeight="1">
      <c r="A25" s="265"/>
      <c r="B25" s="108" t="s">
        <v>23</v>
      </c>
      <c r="C25" s="109">
        <v>20</v>
      </c>
      <c r="D25" s="65">
        <v>0.69</v>
      </c>
      <c r="E25" s="65">
        <v>0.77</v>
      </c>
      <c r="F25" s="65">
        <v>1.64</v>
      </c>
      <c r="G25" s="109">
        <v>16.48</v>
      </c>
      <c r="H25" s="110" t="s">
        <v>22</v>
      </c>
      <c r="I25" s="106">
        <v>3</v>
      </c>
    </row>
    <row r="26" spans="1:9" ht="14.1" customHeight="1">
      <c r="A26" s="265"/>
      <c r="B26" s="108" t="s">
        <v>24</v>
      </c>
      <c r="C26" s="109">
        <v>180</v>
      </c>
      <c r="D26" s="65">
        <v>9.1999999999999993</v>
      </c>
      <c r="E26" s="65">
        <v>7.91</v>
      </c>
      <c r="F26" s="65">
        <v>46.62</v>
      </c>
      <c r="G26" s="109">
        <v>270.81</v>
      </c>
      <c r="H26" s="110">
        <v>237</v>
      </c>
      <c r="I26" s="106">
        <v>32</v>
      </c>
    </row>
    <row r="27" spans="1:9" ht="14.1" customHeight="1">
      <c r="A27" s="265"/>
      <c r="B27" s="108" t="s">
        <v>25</v>
      </c>
      <c r="C27" s="109">
        <v>200</v>
      </c>
      <c r="D27" s="65">
        <v>0.08</v>
      </c>
      <c r="E27" s="65">
        <v>0</v>
      </c>
      <c r="F27" s="65">
        <v>10.62</v>
      </c>
      <c r="G27" s="109">
        <v>40.44</v>
      </c>
      <c r="H27" s="110">
        <v>508</v>
      </c>
      <c r="I27" s="106">
        <v>18</v>
      </c>
    </row>
    <row r="28" spans="1:9" ht="14.1" customHeight="1">
      <c r="A28" s="265"/>
      <c r="B28" s="108" t="s">
        <v>26</v>
      </c>
      <c r="C28" s="109">
        <v>30</v>
      </c>
      <c r="D28" s="65">
        <v>1.98</v>
      </c>
      <c r="E28" s="65">
        <v>0.27</v>
      </c>
      <c r="F28" s="65">
        <v>11.4</v>
      </c>
      <c r="G28" s="109">
        <v>59.7</v>
      </c>
      <c r="H28" s="110"/>
      <c r="I28" s="106">
        <v>4</v>
      </c>
    </row>
    <row r="29" spans="1:9" ht="14.1" customHeight="1">
      <c r="A29" s="266"/>
      <c r="B29" s="108" t="s">
        <v>27</v>
      </c>
      <c r="C29" s="109">
        <v>30</v>
      </c>
      <c r="D29" s="65">
        <v>1.98</v>
      </c>
      <c r="E29" s="65">
        <v>0.36</v>
      </c>
      <c r="F29" s="65">
        <v>10.02</v>
      </c>
      <c r="G29" s="109">
        <v>52.2</v>
      </c>
      <c r="H29" s="110"/>
      <c r="I29" s="106">
        <v>2.5</v>
      </c>
    </row>
    <row r="30" spans="1:9" s="104" customFormat="1" ht="14.1" customHeight="1">
      <c r="A30" s="267" t="s">
        <v>28</v>
      </c>
      <c r="B30" s="268"/>
      <c r="C30" s="68">
        <f t="shared" ref="C30:G30" si="2">SUM(C22:C29)</f>
        <v>910</v>
      </c>
      <c r="D30" s="66">
        <f t="shared" si="2"/>
        <v>29.33</v>
      </c>
      <c r="E30" s="66">
        <f t="shared" si="2"/>
        <v>31.36</v>
      </c>
      <c r="F30" s="66">
        <f t="shared" si="2"/>
        <v>123.05</v>
      </c>
      <c r="G30" s="68">
        <f t="shared" si="2"/>
        <v>925.82000000000016</v>
      </c>
      <c r="H30" s="138"/>
      <c r="I30" s="111">
        <f>SUM(I22:I29)</f>
        <v>198.5</v>
      </c>
    </row>
    <row r="31" spans="1:9" ht="14.1" customHeight="1">
      <c r="A31" s="264" t="s">
        <v>29</v>
      </c>
      <c r="B31" s="108" t="s">
        <v>33</v>
      </c>
      <c r="C31" s="109">
        <v>100</v>
      </c>
      <c r="D31" s="65">
        <v>9.27</v>
      </c>
      <c r="E31" s="65">
        <v>9.5</v>
      </c>
      <c r="F31" s="65">
        <v>32.47</v>
      </c>
      <c r="G31" s="109">
        <v>239.67</v>
      </c>
      <c r="H31" s="110" t="s">
        <v>32</v>
      </c>
      <c r="I31" s="106">
        <v>30</v>
      </c>
    </row>
    <row r="32" spans="1:9" ht="14.1" customHeight="1">
      <c r="A32" s="266"/>
      <c r="B32" s="108" t="s">
        <v>31</v>
      </c>
      <c r="C32" s="109">
        <v>200</v>
      </c>
      <c r="D32" s="65">
        <v>0.24</v>
      </c>
      <c r="E32" s="65">
        <v>0.06</v>
      </c>
      <c r="F32" s="65">
        <v>10.16</v>
      </c>
      <c r="G32" s="109">
        <v>42.14</v>
      </c>
      <c r="H32" s="110" t="s">
        <v>30</v>
      </c>
      <c r="I32" s="106">
        <v>25</v>
      </c>
    </row>
    <row r="33" spans="1:9" s="104" customFormat="1" ht="14.1" customHeight="1">
      <c r="A33" s="267" t="s">
        <v>34</v>
      </c>
      <c r="B33" s="268"/>
      <c r="C33" s="68">
        <f t="shared" ref="C33:I33" si="3">SUM(C31:C32)</f>
        <v>300</v>
      </c>
      <c r="D33" s="66">
        <f t="shared" si="3"/>
        <v>9.51</v>
      </c>
      <c r="E33" s="66">
        <f t="shared" si="3"/>
        <v>9.56</v>
      </c>
      <c r="F33" s="66">
        <f t="shared" si="3"/>
        <v>42.629999999999995</v>
      </c>
      <c r="G33" s="68">
        <f t="shared" si="3"/>
        <v>281.81</v>
      </c>
      <c r="H33" s="68"/>
      <c r="I33" s="111">
        <f t="shared" si="3"/>
        <v>55</v>
      </c>
    </row>
    <row r="34" spans="1:9" s="104" customFormat="1" ht="14.1" customHeight="1" thickBot="1">
      <c r="A34" s="269" t="s">
        <v>35</v>
      </c>
      <c r="B34" s="270"/>
      <c r="C34" s="151">
        <f t="shared" ref="C34:I34" si="4">C33+C30+C21</f>
        <v>1760</v>
      </c>
      <c r="D34" s="67">
        <f t="shared" si="4"/>
        <v>57.8</v>
      </c>
      <c r="E34" s="67">
        <f t="shared" si="4"/>
        <v>59.58</v>
      </c>
      <c r="F34" s="67">
        <f t="shared" si="4"/>
        <v>243.82</v>
      </c>
      <c r="G34" s="151">
        <f t="shared" si="4"/>
        <v>1765.3300000000002</v>
      </c>
      <c r="H34" s="151"/>
      <c r="I34" s="116">
        <f t="shared" si="4"/>
        <v>353.5</v>
      </c>
    </row>
    <row r="35" spans="1:9" s="104" customFormat="1" ht="14.1" customHeight="1">
      <c r="A35" s="271" t="s">
        <v>36</v>
      </c>
      <c r="B35" s="272"/>
      <c r="C35" s="272"/>
      <c r="D35" s="272"/>
      <c r="E35" s="272"/>
      <c r="F35" s="272"/>
      <c r="G35" s="272"/>
      <c r="H35" s="272"/>
      <c r="I35" s="38"/>
    </row>
    <row r="36" spans="1:9" ht="14.1" customHeight="1">
      <c r="A36" s="240" t="s">
        <v>11</v>
      </c>
      <c r="B36" s="105" t="s">
        <v>49</v>
      </c>
      <c r="C36" s="48">
        <v>250</v>
      </c>
      <c r="D36" s="21">
        <v>9.7799999999999994</v>
      </c>
      <c r="E36" s="21">
        <v>8.8000000000000007</v>
      </c>
      <c r="F36" s="21">
        <v>50.75</v>
      </c>
      <c r="G36" s="22">
        <v>321.64999999999998</v>
      </c>
      <c r="H36" s="48">
        <v>250</v>
      </c>
      <c r="I36" s="106">
        <v>50</v>
      </c>
    </row>
    <row r="37" spans="1:9" ht="14.1" customHeight="1">
      <c r="A37" s="240"/>
      <c r="B37" s="105" t="s">
        <v>50</v>
      </c>
      <c r="C37" s="48">
        <v>60</v>
      </c>
      <c r="D37" s="21">
        <v>5.1100000000000003</v>
      </c>
      <c r="E37" s="21">
        <v>6.98</v>
      </c>
      <c r="F37" s="21">
        <v>22.45</v>
      </c>
      <c r="G37" s="22">
        <v>193.91</v>
      </c>
      <c r="H37" s="48">
        <v>7</v>
      </c>
      <c r="I37" s="106">
        <v>35</v>
      </c>
    </row>
    <row r="38" spans="1:9" ht="14.1" customHeight="1">
      <c r="A38" s="240"/>
      <c r="B38" s="105" t="s">
        <v>51</v>
      </c>
      <c r="C38" s="48">
        <v>40</v>
      </c>
      <c r="D38" s="21">
        <v>5.0999999999999996</v>
      </c>
      <c r="E38" s="21">
        <v>4.5999999999999996</v>
      </c>
      <c r="F38" s="21">
        <v>0.3</v>
      </c>
      <c r="G38" s="22">
        <v>63</v>
      </c>
      <c r="H38" s="48">
        <v>300</v>
      </c>
      <c r="I38" s="106">
        <v>13</v>
      </c>
    </row>
    <row r="39" spans="1:9" ht="14.1" customHeight="1">
      <c r="A39" s="176"/>
      <c r="B39" s="105" t="s">
        <v>52</v>
      </c>
      <c r="C39" s="48">
        <v>200</v>
      </c>
      <c r="D39" s="21">
        <v>0.2</v>
      </c>
      <c r="E39" s="21">
        <v>0</v>
      </c>
      <c r="F39" s="21">
        <v>6.5</v>
      </c>
      <c r="G39" s="22">
        <v>26.8</v>
      </c>
      <c r="H39" s="48">
        <v>143</v>
      </c>
      <c r="I39" s="106">
        <v>10</v>
      </c>
    </row>
    <row r="40" spans="1:9" s="104" customFormat="1" ht="14.1" customHeight="1">
      <c r="A40" s="240" t="s">
        <v>16</v>
      </c>
      <c r="B40" s="261"/>
      <c r="C40" s="31">
        <f>SUM(C36:C39)</f>
        <v>550</v>
      </c>
      <c r="D40" s="31">
        <f t="shared" ref="D40:G40" si="5">SUM(D36:D39)</f>
        <v>20.190000000000001</v>
      </c>
      <c r="E40" s="31">
        <f t="shared" si="5"/>
        <v>20.380000000000003</v>
      </c>
      <c r="F40" s="31">
        <f t="shared" si="5"/>
        <v>80</v>
      </c>
      <c r="G40" s="31">
        <f t="shared" si="5"/>
        <v>605.3599999999999</v>
      </c>
      <c r="H40" s="31"/>
      <c r="I40" s="156">
        <f t="shared" ref="I40" si="6">SUM(I36:I39)</f>
        <v>108</v>
      </c>
    </row>
    <row r="41" spans="1:9" ht="14.1" customHeight="1">
      <c r="A41" s="240" t="s">
        <v>17</v>
      </c>
      <c r="B41" s="105" t="s">
        <v>153</v>
      </c>
      <c r="C41" s="48">
        <v>100</v>
      </c>
      <c r="D41" s="21">
        <v>1.17</v>
      </c>
      <c r="E41" s="21">
        <v>0.1</v>
      </c>
      <c r="F41" s="21">
        <v>5.67</v>
      </c>
      <c r="G41" s="22">
        <v>28.33</v>
      </c>
      <c r="H41" s="48">
        <v>16</v>
      </c>
      <c r="I41" s="106">
        <v>13</v>
      </c>
    </row>
    <row r="42" spans="1:9" ht="14.1" customHeight="1">
      <c r="A42" s="240"/>
      <c r="B42" s="105" t="s">
        <v>41</v>
      </c>
      <c r="C42" s="48">
        <v>250</v>
      </c>
      <c r="D42" s="21">
        <v>2.25</v>
      </c>
      <c r="E42" s="21">
        <v>7.43</v>
      </c>
      <c r="F42" s="21">
        <v>14.43</v>
      </c>
      <c r="G42" s="22">
        <v>120.85</v>
      </c>
      <c r="H42" s="48">
        <v>131</v>
      </c>
      <c r="I42" s="106">
        <v>39</v>
      </c>
    </row>
    <row r="43" spans="1:9" ht="14.1" customHeight="1">
      <c r="A43" s="240"/>
      <c r="B43" s="105" t="s">
        <v>42</v>
      </c>
      <c r="C43" s="48">
        <v>100</v>
      </c>
      <c r="D43" s="21">
        <v>15.74</v>
      </c>
      <c r="E43" s="21">
        <v>11.85</v>
      </c>
      <c r="F43" s="21">
        <v>39.14</v>
      </c>
      <c r="G43" s="22">
        <v>224.47</v>
      </c>
      <c r="H43" s="149" t="s">
        <v>94</v>
      </c>
      <c r="I43" s="106">
        <v>81</v>
      </c>
    </row>
    <row r="44" spans="1:9" ht="14.1" customHeight="1">
      <c r="A44" s="240"/>
      <c r="B44" s="105" t="s">
        <v>43</v>
      </c>
      <c r="C44" s="48">
        <v>180</v>
      </c>
      <c r="D44" s="21">
        <v>3.67</v>
      </c>
      <c r="E44" s="21">
        <v>9.36</v>
      </c>
      <c r="F44" s="21">
        <v>24.53</v>
      </c>
      <c r="G44" s="22">
        <v>236.7</v>
      </c>
      <c r="H44" s="48">
        <v>312</v>
      </c>
      <c r="I44" s="106">
        <v>48</v>
      </c>
    </row>
    <row r="45" spans="1:9" ht="14.1" customHeight="1">
      <c r="A45" s="240"/>
      <c r="B45" s="105" t="s">
        <v>171</v>
      </c>
      <c r="C45" s="48">
        <v>180</v>
      </c>
      <c r="D45" s="21">
        <v>3.64</v>
      </c>
      <c r="E45" s="21">
        <v>9.66</v>
      </c>
      <c r="F45" s="21">
        <v>24.35</v>
      </c>
      <c r="G45" s="22">
        <v>233.88</v>
      </c>
      <c r="H45" s="48">
        <v>173</v>
      </c>
      <c r="I45" s="106">
        <v>43</v>
      </c>
    </row>
    <row r="46" spans="1:9" ht="14.1" customHeight="1">
      <c r="A46" s="240"/>
      <c r="B46" s="105" t="s">
        <v>45</v>
      </c>
      <c r="C46" s="48">
        <v>200</v>
      </c>
      <c r="D46" s="21">
        <v>1.92</v>
      </c>
      <c r="E46" s="21">
        <v>0.12</v>
      </c>
      <c r="F46" s="21">
        <v>25.86</v>
      </c>
      <c r="G46" s="22">
        <v>112.36</v>
      </c>
      <c r="H46" s="22" t="s">
        <v>44</v>
      </c>
      <c r="I46" s="106">
        <v>23</v>
      </c>
    </row>
    <row r="47" spans="1:9" ht="14.1" customHeight="1">
      <c r="A47" s="240"/>
      <c r="B47" s="105" t="s">
        <v>26</v>
      </c>
      <c r="C47" s="48">
        <v>30</v>
      </c>
      <c r="D47" s="21">
        <v>1.98</v>
      </c>
      <c r="E47" s="21">
        <v>0.27</v>
      </c>
      <c r="F47" s="21">
        <v>11.4</v>
      </c>
      <c r="G47" s="22">
        <v>59.7</v>
      </c>
      <c r="H47" s="48"/>
      <c r="I47" s="106">
        <v>4</v>
      </c>
    </row>
    <row r="48" spans="1:9" ht="14.1" customHeight="1">
      <c r="A48" s="240"/>
      <c r="B48" s="105" t="s">
        <v>27</v>
      </c>
      <c r="C48" s="48">
        <v>30</v>
      </c>
      <c r="D48" s="21">
        <v>1.98</v>
      </c>
      <c r="E48" s="21">
        <v>0.36</v>
      </c>
      <c r="F48" s="21">
        <v>10.02</v>
      </c>
      <c r="G48" s="22">
        <v>52.2</v>
      </c>
      <c r="H48" s="48"/>
      <c r="I48" s="106">
        <v>2.5</v>
      </c>
    </row>
    <row r="49" spans="1:16" s="104" customFormat="1" ht="14.1" customHeight="1">
      <c r="A49" s="240" t="s">
        <v>28</v>
      </c>
      <c r="B49" s="261"/>
      <c r="C49" s="31">
        <f>SUM(C41:C48)-C45</f>
        <v>890</v>
      </c>
      <c r="D49" s="31">
        <f t="shared" ref="D49:G49" si="7">SUM(D41:D48)-D45</f>
        <v>28.71</v>
      </c>
      <c r="E49" s="31">
        <f t="shared" si="7"/>
        <v>29.49</v>
      </c>
      <c r="F49" s="31">
        <f t="shared" si="7"/>
        <v>131.05000000000004</v>
      </c>
      <c r="G49" s="31">
        <f t="shared" si="7"/>
        <v>834.61</v>
      </c>
      <c r="H49" s="31"/>
      <c r="I49" s="160">
        <f t="shared" ref="I49" si="8">SUM(I41:I48)-I45</f>
        <v>210.5</v>
      </c>
    </row>
    <row r="50" spans="1:16" ht="14.1" customHeight="1">
      <c r="A50" s="240" t="s">
        <v>29</v>
      </c>
      <c r="B50" s="105" t="s">
        <v>46</v>
      </c>
      <c r="C50" s="48">
        <v>200</v>
      </c>
      <c r="D50" s="21">
        <v>0</v>
      </c>
      <c r="E50" s="21">
        <v>0</v>
      </c>
      <c r="F50" s="21">
        <v>15</v>
      </c>
      <c r="G50" s="22">
        <v>95</v>
      </c>
      <c r="H50" s="48">
        <v>614</v>
      </c>
      <c r="I50" s="106">
        <v>22</v>
      </c>
    </row>
    <row r="51" spans="1:16" ht="14.1" customHeight="1">
      <c r="A51" s="240"/>
      <c r="B51" s="105" t="s">
        <v>47</v>
      </c>
      <c r="C51" s="48">
        <v>100</v>
      </c>
      <c r="D51" s="21">
        <v>10.31</v>
      </c>
      <c r="E51" s="21">
        <v>10</v>
      </c>
      <c r="F51" s="21">
        <v>25.13</v>
      </c>
      <c r="G51" s="22">
        <v>245.94</v>
      </c>
      <c r="H51" s="48">
        <v>438</v>
      </c>
      <c r="I51" s="106">
        <v>35</v>
      </c>
    </row>
    <row r="52" spans="1:16" s="104" customFormat="1" ht="14.1" customHeight="1">
      <c r="A52" s="240" t="s">
        <v>34</v>
      </c>
      <c r="B52" s="261"/>
      <c r="C52" s="31">
        <f>SUM(C50:C51)</f>
        <v>300</v>
      </c>
      <c r="D52" s="31">
        <f t="shared" ref="D52:G52" si="9">SUM(D50:D51)</f>
        <v>10.31</v>
      </c>
      <c r="E52" s="31">
        <f t="shared" si="9"/>
        <v>10</v>
      </c>
      <c r="F52" s="31">
        <f t="shared" si="9"/>
        <v>40.129999999999995</v>
      </c>
      <c r="G52" s="31">
        <f t="shared" si="9"/>
        <v>340.94</v>
      </c>
      <c r="H52" s="31"/>
      <c r="I52" s="156">
        <f t="shared" ref="I52" si="10">SUM(I50:I51)</f>
        <v>57</v>
      </c>
    </row>
    <row r="53" spans="1:16" s="104" customFormat="1" ht="14.1" customHeight="1" thickBot="1">
      <c r="A53" s="281" t="s">
        <v>35</v>
      </c>
      <c r="B53" s="282"/>
      <c r="C53" s="39">
        <f>C52+C49+C40</f>
        <v>1740</v>
      </c>
      <c r="D53" s="39">
        <f t="shared" ref="D53:G53" si="11">D52+D49+D40</f>
        <v>59.210000000000008</v>
      </c>
      <c r="E53" s="39">
        <f t="shared" si="11"/>
        <v>59.87</v>
      </c>
      <c r="F53" s="39">
        <f t="shared" si="11"/>
        <v>251.18000000000004</v>
      </c>
      <c r="G53" s="39">
        <f t="shared" si="11"/>
        <v>1780.9099999999999</v>
      </c>
      <c r="H53" s="39"/>
      <c r="I53" s="174">
        <f t="shared" ref="I53" si="12">I52+I49+I40</f>
        <v>375.5</v>
      </c>
    </row>
    <row r="54" spans="1:16" s="104" customFormat="1" ht="14.1" customHeight="1">
      <c r="A54" s="257" t="s">
        <v>48</v>
      </c>
      <c r="B54" s="314"/>
      <c r="C54" s="314"/>
      <c r="D54" s="314"/>
      <c r="E54" s="314"/>
      <c r="F54" s="314"/>
      <c r="G54" s="314"/>
      <c r="H54" s="315"/>
      <c r="I54" s="147"/>
    </row>
    <row r="55" spans="1:16" ht="14.1" customHeight="1">
      <c r="A55" s="240" t="s">
        <v>11</v>
      </c>
      <c r="B55" s="105" t="s">
        <v>37</v>
      </c>
      <c r="C55" s="48">
        <v>250</v>
      </c>
      <c r="D55" s="21">
        <v>17.649999999999999</v>
      </c>
      <c r="E55" s="21">
        <v>11.95</v>
      </c>
      <c r="F55" s="21">
        <v>37.549999999999997</v>
      </c>
      <c r="G55" s="22">
        <v>309.35000000000002</v>
      </c>
      <c r="H55" s="86">
        <v>117</v>
      </c>
      <c r="I55" s="30">
        <v>88</v>
      </c>
      <c r="J55" s="19"/>
      <c r="K55" s="17"/>
      <c r="L55" s="18"/>
      <c r="M55" s="18"/>
      <c r="N55" s="18"/>
      <c r="O55" s="20"/>
      <c r="P55" s="17"/>
    </row>
    <row r="56" spans="1:16" ht="14.1" customHeight="1">
      <c r="A56" s="240"/>
      <c r="B56" s="105" t="s">
        <v>38</v>
      </c>
      <c r="C56" s="48">
        <v>100</v>
      </c>
      <c r="D56" s="21">
        <v>3.83</v>
      </c>
      <c r="E56" s="21">
        <v>6.72</v>
      </c>
      <c r="F56" s="21">
        <v>41.19</v>
      </c>
      <c r="G56" s="22">
        <v>276.61</v>
      </c>
      <c r="H56" s="86">
        <v>270</v>
      </c>
      <c r="I56" s="30">
        <v>28</v>
      </c>
      <c r="J56" s="19"/>
      <c r="K56" s="17"/>
      <c r="L56" s="18"/>
      <c r="M56" s="18"/>
      <c r="N56" s="18"/>
      <c r="O56" s="20"/>
      <c r="P56" s="17"/>
    </row>
    <row r="57" spans="1:16" ht="14.1" customHeight="1">
      <c r="A57" s="240"/>
      <c r="B57" s="105" t="s">
        <v>163</v>
      </c>
      <c r="C57" s="48">
        <v>200</v>
      </c>
      <c r="D57" s="21">
        <v>0.16</v>
      </c>
      <c r="E57" s="21">
        <v>0.04</v>
      </c>
      <c r="F57" s="21">
        <v>9.1</v>
      </c>
      <c r="G57" s="22">
        <v>36.94</v>
      </c>
      <c r="H57" s="87" t="s">
        <v>39</v>
      </c>
      <c r="I57" s="30">
        <v>20</v>
      </c>
      <c r="J57" s="19"/>
      <c r="K57" s="17"/>
      <c r="L57" s="18"/>
      <c r="M57" s="18"/>
      <c r="N57" s="18"/>
      <c r="O57" s="20"/>
      <c r="P57" s="17"/>
    </row>
    <row r="58" spans="1:16" s="104" customFormat="1" ht="14.1" customHeight="1">
      <c r="A58" s="240" t="s">
        <v>16</v>
      </c>
      <c r="B58" s="261"/>
      <c r="C58" s="31">
        <f>SUM(C55:C57)</f>
        <v>550</v>
      </c>
      <c r="D58" s="31">
        <f t="shared" ref="D58:I58" si="13">SUM(D55:D57)</f>
        <v>21.639999999999997</v>
      </c>
      <c r="E58" s="31">
        <f t="shared" si="13"/>
        <v>18.709999999999997</v>
      </c>
      <c r="F58" s="31">
        <f t="shared" si="13"/>
        <v>87.839999999999989</v>
      </c>
      <c r="G58" s="31">
        <f t="shared" si="13"/>
        <v>622.90000000000009</v>
      </c>
      <c r="H58" s="31"/>
      <c r="I58" s="32">
        <f t="shared" si="13"/>
        <v>136</v>
      </c>
    </row>
    <row r="59" spans="1:16" ht="14.1" customHeight="1">
      <c r="A59" s="274" t="s">
        <v>17</v>
      </c>
      <c r="B59" s="105" t="s">
        <v>40</v>
      </c>
      <c r="C59" s="48">
        <v>100</v>
      </c>
      <c r="D59" s="21">
        <v>0.8</v>
      </c>
      <c r="E59" s="21">
        <v>0.1</v>
      </c>
      <c r="F59" s="21">
        <v>1.7</v>
      </c>
      <c r="G59" s="22">
        <v>13</v>
      </c>
      <c r="H59" s="86">
        <v>107</v>
      </c>
      <c r="I59" s="106">
        <v>23</v>
      </c>
    </row>
    <row r="60" spans="1:16" ht="14.1" customHeight="1">
      <c r="A60" s="275"/>
      <c r="B60" s="108" t="s">
        <v>149</v>
      </c>
      <c r="C60" s="109">
        <v>250</v>
      </c>
      <c r="D60" s="65">
        <v>3.22</v>
      </c>
      <c r="E60" s="65">
        <v>6.8</v>
      </c>
      <c r="F60" s="65">
        <v>19.8</v>
      </c>
      <c r="G60" s="109">
        <v>111.6</v>
      </c>
      <c r="H60" s="110" t="s">
        <v>73</v>
      </c>
      <c r="I60" s="106">
        <v>46</v>
      </c>
    </row>
    <row r="61" spans="1:16" ht="14.1" customHeight="1">
      <c r="A61" s="275"/>
      <c r="B61" s="108" t="s">
        <v>180</v>
      </c>
      <c r="C61" s="109">
        <v>100</v>
      </c>
      <c r="D61" s="65">
        <v>13.4</v>
      </c>
      <c r="E61" s="65">
        <v>15.5</v>
      </c>
      <c r="F61" s="65">
        <v>9.58</v>
      </c>
      <c r="G61" s="109">
        <v>220.11</v>
      </c>
      <c r="H61" s="110" t="s">
        <v>74</v>
      </c>
      <c r="I61" s="106">
        <v>77</v>
      </c>
    </row>
    <row r="62" spans="1:16" ht="14.1" customHeight="1">
      <c r="A62" s="275"/>
      <c r="B62" s="108" t="s">
        <v>75</v>
      </c>
      <c r="C62" s="109">
        <v>20</v>
      </c>
      <c r="D62" s="65">
        <v>0.12</v>
      </c>
      <c r="E62" s="65">
        <v>0.75</v>
      </c>
      <c r="F62" s="65">
        <v>1.07</v>
      </c>
      <c r="G62" s="109">
        <v>11.5</v>
      </c>
      <c r="H62" s="110">
        <v>453</v>
      </c>
      <c r="I62" s="106">
        <v>3</v>
      </c>
    </row>
    <row r="63" spans="1:16" ht="14.1" customHeight="1">
      <c r="A63" s="275"/>
      <c r="B63" s="108" t="s">
        <v>77</v>
      </c>
      <c r="C63" s="109">
        <v>180</v>
      </c>
      <c r="D63" s="65">
        <v>7.08</v>
      </c>
      <c r="E63" s="65">
        <v>4.45</v>
      </c>
      <c r="F63" s="65">
        <v>43.09</v>
      </c>
      <c r="G63" s="109">
        <v>283.79000000000002</v>
      </c>
      <c r="H63" s="110" t="s">
        <v>76</v>
      </c>
      <c r="I63" s="106">
        <v>24</v>
      </c>
    </row>
    <row r="64" spans="1:16" ht="14.1" customHeight="1">
      <c r="A64" s="275"/>
      <c r="B64" s="108" t="s">
        <v>79</v>
      </c>
      <c r="C64" s="109">
        <v>200</v>
      </c>
      <c r="D64" s="65">
        <v>0</v>
      </c>
      <c r="E64" s="65">
        <v>0</v>
      </c>
      <c r="F64" s="65">
        <v>19</v>
      </c>
      <c r="G64" s="109">
        <v>75</v>
      </c>
      <c r="H64" s="110" t="s">
        <v>78</v>
      </c>
      <c r="I64" s="106">
        <v>22</v>
      </c>
    </row>
    <row r="65" spans="1:9" ht="14.1" customHeight="1">
      <c r="A65" s="275"/>
      <c r="B65" s="108" t="s">
        <v>26</v>
      </c>
      <c r="C65" s="109">
        <v>30</v>
      </c>
      <c r="D65" s="65">
        <v>1.98</v>
      </c>
      <c r="E65" s="65">
        <v>0.27</v>
      </c>
      <c r="F65" s="65">
        <v>11.4</v>
      </c>
      <c r="G65" s="109">
        <v>59.7</v>
      </c>
      <c r="H65" s="110"/>
      <c r="I65" s="106">
        <v>4</v>
      </c>
    </row>
    <row r="66" spans="1:9" ht="14.1" customHeight="1">
      <c r="A66" s="276"/>
      <c r="B66" s="108" t="s">
        <v>27</v>
      </c>
      <c r="C66" s="109">
        <v>30</v>
      </c>
      <c r="D66" s="65">
        <v>1.98</v>
      </c>
      <c r="E66" s="65">
        <v>0.36</v>
      </c>
      <c r="F66" s="65">
        <v>10.02</v>
      </c>
      <c r="G66" s="109">
        <v>52.2</v>
      </c>
      <c r="H66" s="110"/>
      <c r="I66" s="106">
        <v>2.5</v>
      </c>
    </row>
    <row r="67" spans="1:9" s="104" customFormat="1" ht="14.1" customHeight="1">
      <c r="A67" s="267" t="s">
        <v>28</v>
      </c>
      <c r="B67" s="268"/>
      <c r="C67" s="68">
        <f>SUM(C59:C66)</f>
        <v>910</v>
      </c>
      <c r="D67" s="68">
        <f t="shared" ref="D67:I67" si="14">SUM(D59:D66)</f>
        <v>28.580000000000005</v>
      </c>
      <c r="E67" s="68">
        <f t="shared" si="14"/>
        <v>28.229999999999997</v>
      </c>
      <c r="F67" s="68">
        <f t="shared" si="14"/>
        <v>115.66000000000001</v>
      </c>
      <c r="G67" s="68">
        <f t="shared" si="14"/>
        <v>826.90000000000009</v>
      </c>
      <c r="H67" s="68"/>
      <c r="I67" s="111">
        <f t="shared" si="14"/>
        <v>201.5</v>
      </c>
    </row>
    <row r="68" spans="1:9" ht="14.1" customHeight="1">
      <c r="A68" s="264" t="s">
        <v>29</v>
      </c>
      <c r="B68" s="108" t="s">
        <v>66</v>
      </c>
      <c r="C68" s="109">
        <v>200</v>
      </c>
      <c r="D68" s="65">
        <v>4.5</v>
      </c>
      <c r="E68" s="65">
        <v>5</v>
      </c>
      <c r="F68" s="65">
        <v>15.6</v>
      </c>
      <c r="G68" s="109">
        <v>158</v>
      </c>
      <c r="H68" s="110"/>
      <c r="I68" s="106">
        <v>24</v>
      </c>
    </row>
    <row r="69" spans="1:9" ht="14.1" customHeight="1">
      <c r="A69" s="266"/>
      <c r="B69" s="108" t="s">
        <v>68</v>
      </c>
      <c r="C69" s="109">
        <v>100</v>
      </c>
      <c r="D69" s="65">
        <v>5.76</v>
      </c>
      <c r="E69" s="65">
        <v>4.7300000000000004</v>
      </c>
      <c r="F69" s="65">
        <v>28.95</v>
      </c>
      <c r="G69" s="109">
        <v>175.13</v>
      </c>
      <c r="H69" s="110" t="s">
        <v>67</v>
      </c>
      <c r="I69" s="106">
        <v>33</v>
      </c>
    </row>
    <row r="70" spans="1:9" s="104" customFormat="1" ht="14.1" customHeight="1">
      <c r="A70" s="240" t="s">
        <v>34</v>
      </c>
      <c r="B70" s="261"/>
      <c r="C70" s="31">
        <f>SUM(C68:C69)</f>
        <v>300</v>
      </c>
      <c r="D70" s="31">
        <f t="shared" ref="D70:I70" si="15">SUM(D68:D69)</f>
        <v>10.26</v>
      </c>
      <c r="E70" s="31">
        <f t="shared" si="15"/>
        <v>9.73</v>
      </c>
      <c r="F70" s="31">
        <f t="shared" si="15"/>
        <v>44.55</v>
      </c>
      <c r="G70" s="31">
        <f t="shared" si="15"/>
        <v>333.13</v>
      </c>
      <c r="H70" s="31"/>
      <c r="I70" s="32">
        <f t="shared" si="15"/>
        <v>57</v>
      </c>
    </row>
    <row r="71" spans="1:9" s="104" customFormat="1" ht="14.1" customHeight="1" thickBot="1">
      <c r="A71" s="281" t="s">
        <v>35</v>
      </c>
      <c r="B71" s="282"/>
      <c r="C71" s="39">
        <f t="shared" ref="C71:I71" si="16">C70+C67+C58</f>
        <v>1760</v>
      </c>
      <c r="D71" s="39">
        <f t="shared" si="16"/>
        <v>60.480000000000004</v>
      </c>
      <c r="E71" s="39">
        <f t="shared" si="16"/>
        <v>56.669999999999987</v>
      </c>
      <c r="F71" s="39">
        <f t="shared" si="16"/>
        <v>248.05</v>
      </c>
      <c r="G71" s="39">
        <f t="shared" si="16"/>
        <v>1782.9300000000003</v>
      </c>
      <c r="H71" s="39"/>
      <c r="I71" s="40">
        <f t="shared" si="16"/>
        <v>394.5</v>
      </c>
    </row>
    <row r="72" spans="1:9" s="104" customFormat="1" ht="14.1" customHeight="1">
      <c r="A72" s="271" t="s">
        <v>59</v>
      </c>
      <c r="B72" s="272"/>
      <c r="C72" s="272"/>
      <c r="D72" s="272"/>
      <c r="E72" s="272"/>
      <c r="F72" s="272"/>
      <c r="G72" s="272"/>
      <c r="H72" s="316"/>
      <c r="I72" s="38"/>
    </row>
    <row r="73" spans="1:9" ht="14.1" customHeight="1">
      <c r="A73" s="240" t="s">
        <v>11</v>
      </c>
      <c r="B73" s="108" t="s">
        <v>165</v>
      </c>
      <c r="C73" s="141">
        <v>100</v>
      </c>
      <c r="D73" s="69">
        <v>1.17</v>
      </c>
      <c r="E73" s="69">
        <v>0.1</v>
      </c>
      <c r="F73" s="69">
        <v>5.67</v>
      </c>
      <c r="G73" s="142">
        <v>28.33</v>
      </c>
      <c r="H73" s="141"/>
      <c r="I73" s="172"/>
    </row>
    <row r="74" spans="1:9" ht="14.1" customHeight="1">
      <c r="A74" s="240"/>
      <c r="B74" s="108" t="s">
        <v>126</v>
      </c>
      <c r="C74" s="109">
        <v>100</v>
      </c>
      <c r="D74" s="65">
        <v>1.43</v>
      </c>
      <c r="E74" s="65">
        <v>0.83</v>
      </c>
      <c r="F74" s="65">
        <v>2.83</v>
      </c>
      <c r="G74" s="65">
        <v>75.98</v>
      </c>
      <c r="H74" s="141"/>
      <c r="I74" s="172"/>
    </row>
    <row r="75" spans="1:9" ht="14.1" customHeight="1">
      <c r="A75" s="240"/>
      <c r="B75" s="108" t="s">
        <v>168</v>
      </c>
      <c r="C75" s="109">
        <v>100</v>
      </c>
      <c r="D75" s="65">
        <v>8.1</v>
      </c>
      <c r="E75" s="65">
        <v>9.5</v>
      </c>
      <c r="F75" s="65">
        <v>9.4700000000000006</v>
      </c>
      <c r="G75" s="109">
        <v>181.52</v>
      </c>
      <c r="H75" s="141" t="s">
        <v>169</v>
      </c>
      <c r="I75" s="172">
        <v>78</v>
      </c>
    </row>
    <row r="76" spans="1:9" ht="14.1" customHeight="1">
      <c r="A76" s="240"/>
      <c r="B76" s="108" t="s">
        <v>24</v>
      </c>
      <c r="C76" s="109">
        <v>180</v>
      </c>
      <c r="D76" s="65">
        <v>9.17</v>
      </c>
      <c r="E76" s="65">
        <v>9.5</v>
      </c>
      <c r="F76" s="65">
        <v>46.62</v>
      </c>
      <c r="G76" s="109">
        <v>270.81</v>
      </c>
      <c r="H76" s="110">
        <v>237</v>
      </c>
      <c r="I76" s="172">
        <v>32</v>
      </c>
    </row>
    <row r="77" spans="1:9" ht="14.1" customHeight="1">
      <c r="A77" s="240"/>
      <c r="B77" s="108" t="s">
        <v>105</v>
      </c>
      <c r="C77" s="109">
        <v>15</v>
      </c>
      <c r="D77" s="65">
        <v>0.26</v>
      </c>
      <c r="E77" s="65">
        <v>1.03</v>
      </c>
      <c r="F77" s="65">
        <v>0.84</v>
      </c>
      <c r="G77" s="109">
        <v>13.9</v>
      </c>
      <c r="H77" s="110">
        <v>354</v>
      </c>
      <c r="I77" s="172">
        <v>3</v>
      </c>
    </row>
    <row r="78" spans="1:9" ht="14.1" customHeight="1">
      <c r="A78" s="240"/>
      <c r="B78" s="108" t="s">
        <v>26</v>
      </c>
      <c r="C78" s="109">
        <v>30</v>
      </c>
      <c r="D78" s="65">
        <v>1.98</v>
      </c>
      <c r="E78" s="65">
        <v>0.27</v>
      </c>
      <c r="F78" s="65">
        <v>11.4</v>
      </c>
      <c r="G78" s="109">
        <v>59.7</v>
      </c>
      <c r="H78" s="110"/>
      <c r="I78" s="172">
        <v>4</v>
      </c>
    </row>
    <row r="79" spans="1:9" ht="14.1" customHeight="1">
      <c r="A79" s="240"/>
      <c r="B79" s="108" t="s">
        <v>61</v>
      </c>
      <c r="C79" s="109">
        <v>200</v>
      </c>
      <c r="D79" s="65">
        <v>0.24</v>
      </c>
      <c r="E79" s="65">
        <v>0</v>
      </c>
      <c r="F79" s="65">
        <v>7.14</v>
      </c>
      <c r="G79" s="109">
        <v>29.8</v>
      </c>
      <c r="H79" s="110">
        <v>144</v>
      </c>
      <c r="I79" s="172">
        <v>15</v>
      </c>
    </row>
    <row r="80" spans="1:9" s="104" customFormat="1" ht="14.1" customHeight="1">
      <c r="A80" s="240" t="s">
        <v>16</v>
      </c>
      <c r="B80" s="261"/>
      <c r="C80" s="31">
        <f>SUM(C73:C79)-C74</f>
        <v>625</v>
      </c>
      <c r="D80" s="31">
        <f t="shared" ref="D80:I80" si="17">SUM(D73:D79)-D74</f>
        <v>20.919999999999998</v>
      </c>
      <c r="E80" s="31">
        <f t="shared" si="17"/>
        <v>20.400000000000002</v>
      </c>
      <c r="F80" s="31">
        <f t="shared" si="17"/>
        <v>81.140000000000015</v>
      </c>
      <c r="G80" s="31">
        <f t="shared" si="17"/>
        <v>584.06000000000006</v>
      </c>
      <c r="H80" s="31"/>
      <c r="I80" s="31">
        <f t="shared" si="17"/>
        <v>132</v>
      </c>
    </row>
    <row r="81" spans="1:9" ht="14.1" customHeight="1">
      <c r="A81" s="240" t="s">
        <v>17</v>
      </c>
      <c r="B81" s="105" t="s">
        <v>62</v>
      </c>
      <c r="C81" s="48">
        <v>100</v>
      </c>
      <c r="D81" s="21">
        <v>3.48</v>
      </c>
      <c r="E81" s="21">
        <v>4.62</v>
      </c>
      <c r="F81" s="21">
        <v>9.86</v>
      </c>
      <c r="G81" s="22">
        <v>68.739999999999995</v>
      </c>
      <c r="H81" s="86">
        <v>119</v>
      </c>
      <c r="I81" s="106">
        <v>28</v>
      </c>
    </row>
    <row r="82" spans="1:9" ht="14.1" customHeight="1">
      <c r="A82" s="240"/>
      <c r="B82" s="105" t="s">
        <v>64</v>
      </c>
      <c r="C82" s="48">
        <v>250</v>
      </c>
      <c r="D82" s="21">
        <v>2.2999999999999998</v>
      </c>
      <c r="E82" s="21" t="s">
        <v>124</v>
      </c>
      <c r="F82" s="21">
        <v>27.63</v>
      </c>
      <c r="G82" s="22">
        <v>161.69999999999999</v>
      </c>
      <c r="H82" s="87" t="s">
        <v>63</v>
      </c>
      <c r="I82" s="106">
        <v>42</v>
      </c>
    </row>
    <row r="83" spans="1:9" ht="14.1" customHeight="1">
      <c r="A83" s="240"/>
      <c r="B83" s="105" t="s">
        <v>65</v>
      </c>
      <c r="C83" s="48">
        <v>280</v>
      </c>
      <c r="D83" s="21">
        <v>18.739999999999998</v>
      </c>
      <c r="E83" s="21">
        <v>22.74</v>
      </c>
      <c r="F83" s="21">
        <v>61.59</v>
      </c>
      <c r="G83" s="22">
        <v>493.77</v>
      </c>
      <c r="H83" s="86">
        <v>407</v>
      </c>
      <c r="I83" s="106">
        <v>117</v>
      </c>
    </row>
    <row r="84" spans="1:9" ht="14.1" customHeight="1">
      <c r="A84" s="240"/>
      <c r="B84" s="105" t="s">
        <v>31</v>
      </c>
      <c r="C84" s="48">
        <v>200</v>
      </c>
      <c r="D84" s="21">
        <v>0.24</v>
      </c>
      <c r="E84" s="21">
        <v>0.06</v>
      </c>
      <c r="F84" s="21">
        <v>10.16</v>
      </c>
      <c r="G84" s="22">
        <v>42.14</v>
      </c>
      <c r="H84" s="87" t="s">
        <v>30</v>
      </c>
      <c r="I84" s="106">
        <v>25</v>
      </c>
    </row>
    <row r="85" spans="1:9" ht="14.1" customHeight="1">
      <c r="A85" s="240"/>
      <c r="B85" s="105" t="s">
        <v>26</v>
      </c>
      <c r="C85" s="48">
        <v>30</v>
      </c>
      <c r="D85" s="21">
        <v>1.98</v>
      </c>
      <c r="E85" s="21">
        <v>0.27</v>
      </c>
      <c r="F85" s="21">
        <v>11.4</v>
      </c>
      <c r="G85" s="22">
        <v>59.7</v>
      </c>
      <c r="H85" s="86">
        <v>108</v>
      </c>
      <c r="I85" s="106">
        <v>4</v>
      </c>
    </row>
    <row r="86" spans="1:9" ht="14.1" customHeight="1">
      <c r="A86" s="240"/>
      <c r="B86" s="105" t="s">
        <v>27</v>
      </c>
      <c r="C86" s="48">
        <v>30</v>
      </c>
      <c r="D86" s="21">
        <v>1.98</v>
      </c>
      <c r="E86" s="21">
        <v>0.36</v>
      </c>
      <c r="F86" s="21">
        <v>10.02</v>
      </c>
      <c r="G86" s="22">
        <v>52.2</v>
      </c>
      <c r="H86" s="86">
        <v>109</v>
      </c>
      <c r="I86" s="106">
        <v>2.5</v>
      </c>
    </row>
    <row r="87" spans="1:9" s="104" customFormat="1" ht="14.1" customHeight="1">
      <c r="A87" s="240" t="s">
        <v>28</v>
      </c>
      <c r="B87" s="261"/>
      <c r="C87" s="31">
        <f>SUM(C81:C86)</f>
        <v>890</v>
      </c>
      <c r="D87" s="31">
        <f t="shared" ref="D87:G87" si="18">SUM(D81:D86)</f>
        <v>28.719999999999995</v>
      </c>
      <c r="E87" s="31">
        <f t="shared" si="18"/>
        <v>28.049999999999997</v>
      </c>
      <c r="F87" s="31">
        <f t="shared" si="18"/>
        <v>130.66</v>
      </c>
      <c r="G87" s="31">
        <f t="shared" si="18"/>
        <v>878.25000000000011</v>
      </c>
      <c r="H87" s="88"/>
      <c r="I87" s="111">
        <f t="shared" ref="I87" si="19">SUM(I81:I86)</f>
        <v>218.5</v>
      </c>
    </row>
    <row r="88" spans="1:9" ht="14.1" customHeight="1">
      <c r="A88" s="264" t="s">
        <v>29</v>
      </c>
      <c r="B88" s="108" t="s">
        <v>56</v>
      </c>
      <c r="C88" s="109">
        <v>200</v>
      </c>
      <c r="D88" s="65">
        <v>0.2</v>
      </c>
      <c r="E88" s="65">
        <v>0.2</v>
      </c>
      <c r="F88" s="65">
        <v>12.8</v>
      </c>
      <c r="G88" s="109">
        <v>100</v>
      </c>
      <c r="H88" s="110"/>
      <c r="I88" s="106">
        <v>24</v>
      </c>
    </row>
    <row r="89" spans="1:9" ht="14.1" customHeight="1">
      <c r="A89" s="266"/>
      <c r="B89" s="108" t="s">
        <v>58</v>
      </c>
      <c r="C89" s="109">
        <v>100</v>
      </c>
      <c r="D89" s="65">
        <v>9.4700000000000006</v>
      </c>
      <c r="E89" s="65">
        <v>10.28</v>
      </c>
      <c r="F89" s="65">
        <v>35.159999999999997</v>
      </c>
      <c r="G89" s="109">
        <v>225.64</v>
      </c>
      <c r="H89" s="110" t="s">
        <v>57</v>
      </c>
      <c r="I89" s="106">
        <v>37</v>
      </c>
    </row>
    <row r="90" spans="1:9" s="104" customFormat="1" ht="14.1" customHeight="1">
      <c r="A90" s="267" t="s">
        <v>34</v>
      </c>
      <c r="B90" s="268"/>
      <c r="C90" s="68">
        <f t="shared" ref="C90:I90" si="20">SUM(C88:C89)</f>
        <v>300</v>
      </c>
      <c r="D90" s="66">
        <f t="shared" si="20"/>
        <v>9.67</v>
      </c>
      <c r="E90" s="66">
        <f t="shared" si="20"/>
        <v>10.479999999999999</v>
      </c>
      <c r="F90" s="66">
        <f t="shared" si="20"/>
        <v>47.959999999999994</v>
      </c>
      <c r="G90" s="68">
        <f t="shared" si="20"/>
        <v>325.64</v>
      </c>
      <c r="H90" s="68"/>
      <c r="I90" s="111">
        <f t="shared" si="20"/>
        <v>61</v>
      </c>
    </row>
    <row r="91" spans="1:9" s="104" customFormat="1" ht="14.1" customHeight="1" thickBot="1">
      <c r="A91" s="277" t="s">
        <v>35</v>
      </c>
      <c r="B91" s="278"/>
      <c r="C91" s="139">
        <f t="shared" ref="C91:I91" si="21">C90+C87+C80</f>
        <v>1815</v>
      </c>
      <c r="D91" s="140">
        <f t="shared" si="21"/>
        <v>59.309999999999988</v>
      </c>
      <c r="E91" s="140">
        <f t="shared" si="21"/>
        <v>58.929999999999993</v>
      </c>
      <c r="F91" s="140">
        <f t="shared" si="21"/>
        <v>259.76</v>
      </c>
      <c r="G91" s="140">
        <f t="shared" si="21"/>
        <v>1787.9500000000003</v>
      </c>
      <c r="H91" s="140"/>
      <c r="I91" s="115">
        <f t="shared" si="21"/>
        <v>411.5</v>
      </c>
    </row>
    <row r="92" spans="1:9" s="104" customFormat="1" ht="14.1" customHeight="1">
      <c r="A92" s="271" t="s">
        <v>69</v>
      </c>
      <c r="B92" s="272"/>
      <c r="C92" s="272"/>
      <c r="D92" s="272"/>
      <c r="E92" s="272"/>
      <c r="F92" s="272"/>
      <c r="G92" s="272"/>
      <c r="H92" s="316"/>
      <c r="I92" s="38"/>
    </row>
    <row r="93" spans="1:9" ht="14.1" customHeight="1">
      <c r="A93" s="264" t="s">
        <v>11</v>
      </c>
      <c r="B93" s="108" t="s">
        <v>70</v>
      </c>
      <c r="C93" s="109">
        <v>250</v>
      </c>
      <c r="D93" s="65">
        <v>21.1</v>
      </c>
      <c r="E93" s="65">
        <v>21.88</v>
      </c>
      <c r="F93" s="65">
        <v>63.35</v>
      </c>
      <c r="G93" s="109">
        <v>494.73</v>
      </c>
      <c r="H93" s="110">
        <v>296</v>
      </c>
      <c r="I93" s="106">
        <v>63</v>
      </c>
    </row>
    <row r="94" spans="1:9" ht="14.1" customHeight="1">
      <c r="A94" s="265"/>
      <c r="B94" s="108" t="s">
        <v>151</v>
      </c>
      <c r="C94" s="109">
        <v>100</v>
      </c>
      <c r="D94" s="65">
        <v>0.4</v>
      </c>
      <c r="E94" s="65">
        <v>0.4</v>
      </c>
      <c r="F94" s="65">
        <v>9.8000000000000007</v>
      </c>
      <c r="G94" s="109">
        <v>47</v>
      </c>
      <c r="H94" s="110"/>
      <c r="I94" s="106">
        <v>15</v>
      </c>
    </row>
    <row r="95" spans="1:9" ht="14.1" customHeight="1">
      <c r="A95" s="266"/>
      <c r="B95" s="108" t="s">
        <v>72</v>
      </c>
      <c r="C95" s="109">
        <v>200</v>
      </c>
      <c r="D95" s="65">
        <v>0.26</v>
      </c>
      <c r="E95" s="65">
        <v>0.02</v>
      </c>
      <c r="F95" s="65">
        <v>8.06</v>
      </c>
      <c r="G95" s="109">
        <v>33.22</v>
      </c>
      <c r="H95" s="110" t="s">
        <v>71</v>
      </c>
      <c r="I95" s="106">
        <v>20</v>
      </c>
    </row>
    <row r="96" spans="1:9" s="104" customFormat="1" ht="14.1" customHeight="1">
      <c r="A96" s="267" t="s">
        <v>16</v>
      </c>
      <c r="B96" s="268"/>
      <c r="C96" s="68">
        <f t="shared" ref="C96:I96" si="22">SUM(C93:C95)</f>
        <v>550</v>
      </c>
      <c r="D96" s="66">
        <f t="shared" si="22"/>
        <v>21.76</v>
      </c>
      <c r="E96" s="66">
        <f t="shared" si="22"/>
        <v>22.299999999999997</v>
      </c>
      <c r="F96" s="66">
        <f t="shared" si="22"/>
        <v>81.210000000000008</v>
      </c>
      <c r="G96" s="68">
        <f t="shared" si="22"/>
        <v>574.95000000000005</v>
      </c>
      <c r="H96" s="68"/>
      <c r="I96" s="111">
        <f t="shared" si="22"/>
        <v>98</v>
      </c>
    </row>
    <row r="97" spans="1:9" ht="14.1" customHeight="1">
      <c r="A97" s="264" t="s">
        <v>17</v>
      </c>
      <c r="B97" s="108" t="s">
        <v>153</v>
      </c>
      <c r="C97" s="109">
        <v>100</v>
      </c>
      <c r="D97" s="65">
        <v>1.17</v>
      </c>
      <c r="E97" s="65">
        <v>0.1</v>
      </c>
      <c r="F97" s="65">
        <v>5.67</v>
      </c>
      <c r="G97" s="109">
        <v>28.33</v>
      </c>
      <c r="H97" s="110">
        <v>16</v>
      </c>
      <c r="I97" s="106">
        <v>13</v>
      </c>
    </row>
    <row r="98" spans="1:9" ht="14.1" customHeight="1">
      <c r="A98" s="265"/>
      <c r="B98" s="108" t="s">
        <v>125</v>
      </c>
      <c r="C98" s="109">
        <v>250</v>
      </c>
      <c r="D98" s="65">
        <v>4.05</v>
      </c>
      <c r="E98" s="65">
        <v>6.23</v>
      </c>
      <c r="F98" s="65">
        <v>10.5</v>
      </c>
      <c r="G98" s="109">
        <v>106.57</v>
      </c>
      <c r="H98" s="110" t="s">
        <v>98</v>
      </c>
      <c r="I98" s="106">
        <v>45</v>
      </c>
    </row>
    <row r="99" spans="1:9" ht="14.1" customHeight="1">
      <c r="A99" s="265"/>
      <c r="B99" s="108" t="s">
        <v>53</v>
      </c>
      <c r="C99" s="109">
        <v>280</v>
      </c>
      <c r="D99" s="65">
        <v>20.76</v>
      </c>
      <c r="E99" s="65">
        <v>20.92</v>
      </c>
      <c r="F99" s="65">
        <v>70.72</v>
      </c>
      <c r="G99" s="109">
        <v>543.09</v>
      </c>
      <c r="H99" s="110">
        <v>265</v>
      </c>
      <c r="I99" s="106">
        <v>128</v>
      </c>
    </row>
    <row r="100" spans="1:9" ht="14.1" customHeight="1">
      <c r="A100" s="265"/>
      <c r="B100" s="108" t="s">
        <v>54</v>
      </c>
      <c r="C100" s="109">
        <v>200</v>
      </c>
      <c r="D100" s="65">
        <v>0.32</v>
      </c>
      <c r="E100" s="65">
        <v>0.14000000000000001</v>
      </c>
      <c r="F100" s="65">
        <v>11.46</v>
      </c>
      <c r="G100" s="109">
        <v>48.32</v>
      </c>
      <c r="H100" s="110">
        <v>519</v>
      </c>
      <c r="I100" s="106">
        <v>17</v>
      </c>
    </row>
    <row r="101" spans="1:9" ht="14.1" customHeight="1">
      <c r="A101" s="265"/>
      <c r="B101" s="108" t="s">
        <v>26</v>
      </c>
      <c r="C101" s="109">
        <v>30</v>
      </c>
      <c r="D101" s="65">
        <v>1.98</v>
      </c>
      <c r="E101" s="65">
        <v>0.27</v>
      </c>
      <c r="F101" s="65">
        <v>11.4</v>
      </c>
      <c r="G101" s="109">
        <v>59.7</v>
      </c>
      <c r="H101" s="110"/>
      <c r="I101" s="106">
        <v>4</v>
      </c>
    </row>
    <row r="102" spans="1:9" ht="14.1" customHeight="1">
      <c r="A102" s="266"/>
      <c r="B102" s="108" t="s">
        <v>27</v>
      </c>
      <c r="C102" s="109">
        <v>30</v>
      </c>
      <c r="D102" s="65">
        <v>1.98</v>
      </c>
      <c r="E102" s="65">
        <v>0.36</v>
      </c>
      <c r="F102" s="65">
        <v>10.02</v>
      </c>
      <c r="G102" s="109">
        <v>52.2</v>
      </c>
      <c r="H102" s="110"/>
      <c r="I102" s="106">
        <v>2.5</v>
      </c>
    </row>
    <row r="103" spans="1:9" s="104" customFormat="1" ht="14.1" customHeight="1">
      <c r="A103" s="267" t="s">
        <v>28</v>
      </c>
      <c r="B103" s="268"/>
      <c r="C103" s="68">
        <f t="shared" ref="C103:G103" si="23">SUM(C97:C102)</f>
        <v>890</v>
      </c>
      <c r="D103" s="66">
        <f t="shared" si="23"/>
        <v>30.26</v>
      </c>
      <c r="E103" s="66">
        <f t="shared" si="23"/>
        <v>28.02</v>
      </c>
      <c r="F103" s="66">
        <f t="shared" si="23"/>
        <v>119.77</v>
      </c>
      <c r="G103" s="68">
        <f t="shared" si="23"/>
        <v>838.21000000000015</v>
      </c>
      <c r="H103" s="68"/>
      <c r="I103" s="111">
        <f>SUM(I97:I102)</f>
        <v>209.5</v>
      </c>
    </row>
    <row r="104" spans="1:9" ht="14.1" customHeight="1">
      <c r="A104" s="264" t="s">
        <v>29</v>
      </c>
      <c r="B104" s="108" t="s">
        <v>80</v>
      </c>
      <c r="C104" s="109">
        <v>200</v>
      </c>
      <c r="D104" s="65">
        <v>0</v>
      </c>
      <c r="E104" s="65">
        <v>0</v>
      </c>
      <c r="F104" s="65">
        <v>6.98</v>
      </c>
      <c r="G104" s="109">
        <v>26.54</v>
      </c>
      <c r="H104" s="110">
        <v>503</v>
      </c>
      <c r="I104" s="106">
        <v>18</v>
      </c>
    </row>
    <row r="105" spans="1:9" ht="14.1" customHeight="1">
      <c r="A105" s="266"/>
      <c r="B105" s="108" t="s">
        <v>82</v>
      </c>
      <c r="C105" s="109">
        <v>100</v>
      </c>
      <c r="D105" s="65">
        <v>9.6199999999999992</v>
      </c>
      <c r="E105" s="65">
        <v>10.4</v>
      </c>
      <c r="F105" s="65">
        <v>32.700000000000003</v>
      </c>
      <c r="G105" s="109">
        <v>251.6</v>
      </c>
      <c r="H105" s="110" t="s">
        <v>81</v>
      </c>
      <c r="I105" s="106">
        <v>36</v>
      </c>
    </row>
    <row r="106" spans="1:9" s="104" customFormat="1" ht="14.1" customHeight="1">
      <c r="A106" s="267" t="s">
        <v>34</v>
      </c>
      <c r="B106" s="268"/>
      <c r="C106" s="68">
        <f t="shared" ref="C106:I106" si="24">SUM(C104:C105)</f>
        <v>300</v>
      </c>
      <c r="D106" s="66">
        <f t="shared" si="24"/>
        <v>9.6199999999999992</v>
      </c>
      <c r="E106" s="66">
        <f t="shared" si="24"/>
        <v>10.4</v>
      </c>
      <c r="F106" s="66">
        <f t="shared" si="24"/>
        <v>39.680000000000007</v>
      </c>
      <c r="G106" s="68">
        <f t="shared" si="24"/>
        <v>278.14</v>
      </c>
      <c r="H106" s="68"/>
      <c r="I106" s="111">
        <f t="shared" si="24"/>
        <v>54</v>
      </c>
    </row>
    <row r="107" spans="1:9" s="104" customFormat="1" ht="14.1" customHeight="1" thickBot="1">
      <c r="A107" s="277" t="s">
        <v>35</v>
      </c>
      <c r="B107" s="278"/>
      <c r="C107" s="139">
        <f t="shared" ref="C107:I107" si="25">C106+C103+C96</f>
        <v>1740</v>
      </c>
      <c r="D107" s="140">
        <f t="shared" si="25"/>
        <v>61.64</v>
      </c>
      <c r="E107" s="140">
        <f t="shared" si="25"/>
        <v>60.72</v>
      </c>
      <c r="F107" s="140">
        <f t="shared" si="25"/>
        <v>240.66</v>
      </c>
      <c r="G107" s="139">
        <f t="shared" si="25"/>
        <v>1691.3000000000002</v>
      </c>
      <c r="H107" s="139"/>
      <c r="I107" s="113">
        <f t="shared" si="25"/>
        <v>361.5</v>
      </c>
    </row>
    <row r="108" spans="1:9" s="104" customFormat="1" ht="14.1" customHeight="1">
      <c r="A108" s="271" t="s">
        <v>83</v>
      </c>
      <c r="B108" s="272"/>
      <c r="C108" s="272"/>
      <c r="D108" s="272"/>
      <c r="E108" s="272"/>
      <c r="F108" s="272"/>
      <c r="G108" s="272"/>
      <c r="H108" s="316"/>
      <c r="I108" s="38"/>
    </row>
    <row r="109" spans="1:9" ht="14.1" customHeight="1">
      <c r="A109" s="240" t="s">
        <v>11</v>
      </c>
      <c r="B109" s="105" t="s">
        <v>84</v>
      </c>
      <c r="C109" s="48">
        <v>250</v>
      </c>
      <c r="D109" s="21">
        <v>7.05</v>
      </c>
      <c r="E109" s="21">
        <v>8.9499999999999993</v>
      </c>
      <c r="F109" s="21">
        <v>41.77</v>
      </c>
      <c r="G109" s="22">
        <v>285.77</v>
      </c>
      <c r="H109" s="86">
        <v>268</v>
      </c>
      <c r="I109" s="30">
        <v>50</v>
      </c>
    </row>
    <row r="110" spans="1:9" ht="14.1" customHeight="1">
      <c r="A110" s="240"/>
      <c r="B110" s="105" t="s">
        <v>86</v>
      </c>
      <c r="C110" s="48">
        <v>100</v>
      </c>
      <c r="D110" s="21">
        <v>11.9</v>
      </c>
      <c r="E110" s="21">
        <v>10.59</v>
      </c>
      <c r="F110" s="21">
        <v>31.07</v>
      </c>
      <c r="G110" s="22">
        <v>235.13</v>
      </c>
      <c r="H110" s="87" t="s">
        <v>85</v>
      </c>
      <c r="I110" s="30">
        <v>35</v>
      </c>
    </row>
    <row r="111" spans="1:9" ht="14.1" customHeight="1">
      <c r="A111" s="240"/>
      <c r="B111" s="105" t="s">
        <v>52</v>
      </c>
      <c r="C111" s="48">
        <v>200</v>
      </c>
      <c r="D111" s="21">
        <v>0.2</v>
      </c>
      <c r="E111" s="21">
        <v>0</v>
      </c>
      <c r="F111" s="21">
        <v>7.02</v>
      </c>
      <c r="G111" s="22">
        <v>28.46</v>
      </c>
      <c r="H111" s="86">
        <v>493</v>
      </c>
      <c r="I111" s="30">
        <v>10</v>
      </c>
    </row>
    <row r="112" spans="1:9" s="104" customFormat="1" ht="14.1" customHeight="1">
      <c r="A112" s="240" t="s">
        <v>16</v>
      </c>
      <c r="B112" s="261"/>
      <c r="C112" s="31">
        <f>SUM(C109:C111)</f>
        <v>550</v>
      </c>
      <c r="D112" s="31">
        <f t="shared" ref="D112:I112" si="26">SUM(D109:D111)</f>
        <v>19.149999999999999</v>
      </c>
      <c r="E112" s="31">
        <f t="shared" si="26"/>
        <v>19.54</v>
      </c>
      <c r="F112" s="31">
        <f t="shared" si="26"/>
        <v>79.86</v>
      </c>
      <c r="G112" s="31">
        <f t="shared" si="26"/>
        <v>549.36</v>
      </c>
      <c r="H112" s="31"/>
      <c r="I112" s="32">
        <f t="shared" si="26"/>
        <v>95</v>
      </c>
    </row>
    <row r="113" spans="1:9" ht="14.1" customHeight="1">
      <c r="A113" s="240" t="s">
        <v>17</v>
      </c>
      <c r="B113" s="108" t="s">
        <v>18</v>
      </c>
      <c r="C113" s="109">
        <v>100</v>
      </c>
      <c r="D113" s="65">
        <v>1.9</v>
      </c>
      <c r="E113" s="65">
        <v>8.9</v>
      </c>
      <c r="F113" s="65">
        <v>7.7</v>
      </c>
      <c r="G113" s="109">
        <v>119</v>
      </c>
      <c r="H113" s="110">
        <v>115</v>
      </c>
      <c r="I113" s="106">
        <v>19</v>
      </c>
    </row>
    <row r="114" spans="1:9" ht="14.1" customHeight="1">
      <c r="A114" s="240"/>
      <c r="B114" s="108" t="s">
        <v>88</v>
      </c>
      <c r="C114" s="109">
        <v>250</v>
      </c>
      <c r="D114" s="65">
        <v>2.78</v>
      </c>
      <c r="E114" s="65">
        <v>4.38</v>
      </c>
      <c r="F114" s="65">
        <v>11.12</v>
      </c>
      <c r="G114" s="109">
        <v>95.25</v>
      </c>
      <c r="H114" s="110" t="s">
        <v>87</v>
      </c>
      <c r="I114" s="106">
        <v>46</v>
      </c>
    </row>
    <row r="115" spans="1:9" ht="14.1" customHeight="1">
      <c r="A115" s="240"/>
      <c r="B115" s="108" t="s">
        <v>127</v>
      </c>
      <c r="C115" s="109">
        <v>100</v>
      </c>
      <c r="D115" s="65">
        <v>14.47</v>
      </c>
      <c r="E115" s="65">
        <v>14.1</v>
      </c>
      <c r="F115" s="65">
        <v>26.78</v>
      </c>
      <c r="G115" s="109">
        <v>272.88</v>
      </c>
      <c r="H115" s="110" t="s">
        <v>94</v>
      </c>
      <c r="I115" s="106">
        <v>83</v>
      </c>
    </row>
    <row r="116" spans="1:9" ht="14.1" customHeight="1">
      <c r="A116" s="240"/>
      <c r="B116" s="108" t="s">
        <v>179</v>
      </c>
      <c r="C116" s="109">
        <v>180</v>
      </c>
      <c r="D116" s="65">
        <v>6.79</v>
      </c>
      <c r="E116" s="65">
        <v>3.01</v>
      </c>
      <c r="F116" s="65">
        <v>42.71</v>
      </c>
      <c r="G116" s="109">
        <v>229.68</v>
      </c>
      <c r="H116" s="110">
        <v>291</v>
      </c>
      <c r="I116" s="106">
        <v>33</v>
      </c>
    </row>
    <row r="117" spans="1:9" ht="14.1" customHeight="1">
      <c r="A117" s="240"/>
      <c r="B117" s="108" t="s">
        <v>31</v>
      </c>
      <c r="C117" s="109">
        <v>200</v>
      </c>
      <c r="D117" s="65">
        <v>0.24</v>
      </c>
      <c r="E117" s="65">
        <v>0.06</v>
      </c>
      <c r="F117" s="65">
        <v>10.16</v>
      </c>
      <c r="G117" s="109">
        <v>42.14</v>
      </c>
      <c r="H117" s="110" t="s">
        <v>30</v>
      </c>
      <c r="I117" s="106">
        <v>25</v>
      </c>
    </row>
    <row r="118" spans="1:9" ht="14.1" customHeight="1">
      <c r="A118" s="240"/>
      <c r="B118" s="108" t="s">
        <v>26</v>
      </c>
      <c r="C118" s="109">
        <v>30</v>
      </c>
      <c r="D118" s="65">
        <v>1.98</v>
      </c>
      <c r="E118" s="65">
        <v>0.27</v>
      </c>
      <c r="F118" s="65">
        <v>11.4</v>
      </c>
      <c r="G118" s="109">
        <v>59.7</v>
      </c>
      <c r="H118" s="110"/>
      <c r="I118" s="106">
        <v>4</v>
      </c>
    </row>
    <row r="119" spans="1:9" ht="14.1" customHeight="1">
      <c r="A119" s="240"/>
      <c r="B119" s="108" t="s">
        <v>27</v>
      </c>
      <c r="C119" s="109">
        <v>30</v>
      </c>
      <c r="D119" s="65">
        <v>1.98</v>
      </c>
      <c r="E119" s="65">
        <v>0.36</v>
      </c>
      <c r="F119" s="65">
        <v>10.02</v>
      </c>
      <c r="G119" s="109">
        <v>52.2</v>
      </c>
      <c r="H119" s="110"/>
      <c r="I119" s="106">
        <v>2.5</v>
      </c>
    </row>
    <row r="120" spans="1:9" s="104" customFormat="1" ht="14.1" customHeight="1">
      <c r="A120" s="240" t="s">
        <v>28</v>
      </c>
      <c r="B120" s="261"/>
      <c r="C120" s="31">
        <f>SUM(C113:C119)</f>
        <v>890</v>
      </c>
      <c r="D120" s="31">
        <f t="shared" ref="D120:I120" si="27">SUM(D113:D119)</f>
        <v>30.139999999999997</v>
      </c>
      <c r="E120" s="31">
        <f t="shared" si="27"/>
        <v>31.08</v>
      </c>
      <c r="F120" s="31">
        <f t="shared" si="27"/>
        <v>119.89</v>
      </c>
      <c r="G120" s="31">
        <f t="shared" si="27"/>
        <v>870.85</v>
      </c>
      <c r="H120" s="31"/>
      <c r="I120" s="32">
        <f t="shared" si="27"/>
        <v>212.5</v>
      </c>
    </row>
    <row r="121" spans="1:9" ht="14.1" customHeight="1">
      <c r="A121" s="240" t="s">
        <v>29</v>
      </c>
      <c r="B121" s="108" t="s">
        <v>89</v>
      </c>
      <c r="C121" s="109">
        <v>100</v>
      </c>
      <c r="D121" s="65">
        <v>10.220000000000001</v>
      </c>
      <c r="E121" s="65">
        <v>9.67</v>
      </c>
      <c r="F121" s="65">
        <v>24.27</v>
      </c>
      <c r="G121" s="109">
        <v>250.3</v>
      </c>
      <c r="H121" s="110">
        <v>555</v>
      </c>
      <c r="I121" s="106">
        <v>28</v>
      </c>
    </row>
    <row r="122" spans="1:9" ht="14.1" customHeight="1">
      <c r="A122" s="240"/>
      <c r="B122" s="108" t="s">
        <v>46</v>
      </c>
      <c r="C122" s="109">
        <v>200</v>
      </c>
      <c r="D122" s="65">
        <v>0</v>
      </c>
      <c r="E122" s="65">
        <v>0</v>
      </c>
      <c r="F122" s="65">
        <v>15</v>
      </c>
      <c r="G122" s="109">
        <v>95</v>
      </c>
      <c r="H122" s="110">
        <v>614</v>
      </c>
      <c r="I122" s="106">
        <v>22</v>
      </c>
    </row>
    <row r="123" spans="1:9" s="104" customFormat="1" ht="14.1" customHeight="1">
      <c r="A123" s="240" t="s">
        <v>34</v>
      </c>
      <c r="B123" s="261"/>
      <c r="C123" s="31">
        <f>SUM(C121:C122)</f>
        <v>300</v>
      </c>
      <c r="D123" s="31">
        <f t="shared" ref="D123:G123" si="28">SUM(D121:D122)</f>
        <v>10.220000000000001</v>
      </c>
      <c r="E123" s="31">
        <f t="shared" si="28"/>
        <v>9.67</v>
      </c>
      <c r="F123" s="31">
        <f t="shared" si="28"/>
        <v>39.269999999999996</v>
      </c>
      <c r="G123" s="31">
        <f t="shared" si="28"/>
        <v>345.3</v>
      </c>
      <c r="H123" s="88"/>
      <c r="I123" s="111">
        <f t="shared" ref="I123" si="29">SUM(I121:I122)</f>
        <v>50</v>
      </c>
    </row>
    <row r="124" spans="1:9" s="104" customFormat="1" ht="14.1" customHeight="1" thickBot="1">
      <c r="A124" s="255" t="s">
        <v>35</v>
      </c>
      <c r="B124" s="273"/>
      <c r="C124" s="34">
        <f>C123+C120+C112</f>
        <v>1740</v>
      </c>
      <c r="D124" s="34">
        <f t="shared" ref="D124:G124" si="30">D123+D120+D112</f>
        <v>59.51</v>
      </c>
      <c r="E124" s="34">
        <f t="shared" si="30"/>
        <v>60.29</v>
      </c>
      <c r="F124" s="34">
        <f t="shared" si="30"/>
        <v>239.01999999999998</v>
      </c>
      <c r="G124" s="34">
        <f t="shared" si="30"/>
        <v>1765.5100000000002</v>
      </c>
      <c r="H124" s="92"/>
      <c r="I124" s="116">
        <f t="shared" ref="I124" si="31">I123+I120+I112</f>
        <v>357.5</v>
      </c>
    </row>
    <row r="125" spans="1:9" s="104" customFormat="1" ht="14.1" customHeight="1">
      <c r="A125" s="271" t="s">
        <v>90</v>
      </c>
      <c r="B125" s="272"/>
      <c r="C125" s="272"/>
      <c r="D125" s="272"/>
      <c r="E125" s="272"/>
      <c r="F125" s="272"/>
      <c r="G125" s="272"/>
      <c r="H125" s="272"/>
      <c r="I125" s="38"/>
    </row>
    <row r="126" spans="1:9" ht="14.1" customHeight="1">
      <c r="A126" s="240" t="s">
        <v>11</v>
      </c>
      <c r="B126" s="108" t="s">
        <v>91</v>
      </c>
      <c r="C126" s="109">
        <v>210</v>
      </c>
      <c r="D126" s="65">
        <v>10.92</v>
      </c>
      <c r="E126" s="65">
        <v>11.9</v>
      </c>
      <c r="F126" s="65">
        <v>15.2</v>
      </c>
      <c r="G126" s="110">
        <v>241.84</v>
      </c>
      <c r="H126" s="149">
        <v>302</v>
      </c>
      <c r="I126" s="178">
        <v>94</v>
      </c>
    </row>
    <row r="127" spans="1:9" ht="14.1" customHeight="1">
      <c r="A127" s="240"/>
      <c r="B127" s="105" t="s">
        <v>60</v>
      </c>
      <c r="C127" s="48">
        <v>40</v>
      </c>
      <c r="D127" s="21">
        <v>3</v>
      </c>
      <c r="E127" s="21">
        <v>1</v>
      </c>
      <c r="F127" s="21">
        <v>20.8</v>
      </c>
      <c r="G127" s="22">
        <v>108</v>
      </c>
      <c r="H127" s="48"/>
      <c r="I127" s="30">
        <v>5</v>
      </c>
    </row>
    <row r="128" spans="1:9" ht="14.1" customHeight="1">
      <c r="A128" s="240"/>
      <c r="B128" s="108" t="s">
        <v>164</v>
      </c>
      <c r="C128" s="109">
        <v>100</v>
      </c>
      <c r="D128" s="65">
        <v>4.74</v>
      </c>
      <c r="E128" s="65">
        <v>5.86</v>
      </c>
      <c r="F128" s="65">
        <v>39.71</v>
      </c>
      <c r="G128" s="110">
        <v>207.85</v>
      </c>
      <c r="H128" s="149">
        <v>579</v>
      </c>
      <c r="I128" s="178">
        <v>26</v>
      </c>
    </row>
    <row r="129" spans="1:9" ht="14.1" customHeight="1">
      <c r="A129" s="240"/>
      <c r="B129" s="105" t="s">
        <v>15</v>
      </c>
      <c r="C129" s="48">
        <v>200</v>
      </c>
      <c r="D129" s="21">
        <v>0.22</v>
      </c>
      <c r="E129" s="21">
        <v>0.06</v>
      </c>
      <c r="F129" s="21">
        <v>7.2</v>
      </c>
      <c r="G129" s="22">
        <v>29.08</v>
      </c>
      <c r="H129" s="48">
        <v>143</v>
      </c>
      <c r="I129" s="30">
        <v>20</v>
      </c>
    </row>
    <row r="130" spans="1:9" s="104" customFormat="1" ht="14.1" customHeight="1">
      <c r="A130" s="240" t="s">
        <v>16</v>
      </c>
      <c r="B130" s="261"/>
      <c r="C130" s="31">
        <f>SUM(C126:C129)</f>
        <v>550</v>
      </c>
      <c r="D130" s="31">
        <f t="shared" ref="D130:I130" si="32">SUM(D126:D129)</f>
        <v>18.88</v>
      </c>
      <c r="E130" s="31">
        <f t="shared" si="32"/>
        <v>18.82</v>
      </c>
      <c r="F130" s="31">
        <f t="shared" si="32"/>
        <v>82.910000000000011</v>
      </c>
      <c r="G130" s="31">
        <f t="shared" si="32"/>
        <v>586.7700000000001</v>
      </c>
      <c r="H130" s="31"/>
      <c r="I130" s="31">
        <f t="shared" si="32"/>
        <v>145</v>
      </c>
    </row>
    <row r="131" spans="1:9" ht="14.1" customHeight="1">
      <c r="A131" s="240" t="s">
        <v>17</v>
      </c>
      <c r="B131" s="105" t="s">
        <v>153</v>
      </c>
      <c r="C131" s="48">
        <v>100</v>
      </c>
      <c r="D131" s="21">
        <v>1.17</v>
      </c>
      <c r="E131" s="21">
        <v>0.1</v>
      </c>
      <c r="F131" s="21">
        <v>5.67</v>
      </c>
      <c r="G131" s="22">
        <v>28.33</v>
      </c>
      <c r="H131" s="48">
        <v>16</v>
      </c>
      <c r="I131" s="30">
        <v>13</v>
      </c>
    </row>
    <row r="132" spans="1:9" ht="14.1" customHeight="1">
      <c r="A132" s="240"/>
      <c r="B132" s="105" t="s">
        <v>154</v>
      </c>
      <c r="C132" s="48">
        <v>250</v>
      </c>
      <c r="D132" s="21">
        <v>2.35</v>
      </c>
      <c r="E132" s="21">
        <v>5.33</v>
      </c>
      <c r="F132" s="21">
        <v>8.0500000000000007</v>
      </c>
      <c r="G132" s="22">
        <v>124.43</v>
      </c>
      <c r="H132" s="48" t="s">
        <v>92</v>
      </c>
      <c r="I132" s="30">
        <v>37</v>
      </c>
    </row>
    <row r="133" spans="1:9" ht="14.1" customHeight="1">
      <c r="A133" s="240"/>
      <c r="B133" s="105" t="s">
        <v>93</v>
      </c>
      <c r="C133" s="48">
        <v>100</v>
      </c>
      <c r="D133" s="21">
        <v>11.93</v>
      </c>
      <c r="E133" s="21">
        <v>12.56</v>
      </c>
      <c r="F133" s="21">
        <v>24.79</v>
      </c>
      <c r="G133" s="22">
        <v>256.89999999999998</v>
      </c>
      <c r="H133" s="48">
        <v>410</v>
      </c>
      <c r="I133" s="30">
        <v>87</v>
      </c>
    </row>
    <row r="134" spans="1:9" ht="14.1" customHeight="1">
      <c r="A134" s="240"/>
      <c r="B134" s="105" t="s">
        <v>23</v>
      </c>
      <c r="C134" s="48">
        <v>20</v>
      </c>
      <c r="D134" s="21">
        <v>0.69</v>
      </c>
      <c r="E134" s="21">
        <v>0.77</v>
      </c>
      <c r="F134" s="21">
        <v>1.64</v>
      </c>
      <c r="G134" s="22">
        <v>16.48</v>
      </c>
      <c r="H134" s="22" t="s">
        <v>22</v>
      </c>
      <c r="I134" s="30">
        <v>3</v>
      </c>
    </row>
    <row r="135" spans="1:9" ht="14.1" customHeight="1">
      <c r="A135" s="240"/>
      <c r="B135" s="105" t="s">
        <v>24</v>
      </c>
      <c r="C135" s="48">
        <v>180</v>
      </c>
      <c r="D135" s="21">
        <v>9.1999999999999993</v>
      </c>
      <c r="E135" s="21">
        <v>9.5</v>
      </c>
      <c r="F135" s="21">
        <v>46.62</v>
      </c>
      <c r="G135" s="22">
        <v>270.81</v>
      </c>
      <c r="H135" s="48">
        <v>237</v>
      </c>
      <c r="I135" s="30">
        <v>32</v>
      </c>
    </row>
    <row r="136" spans="1:9" ht="14.1" customHeight="1">
      <c r="A136" s="240"/>
      <c r="B136" s="105" t="s">
        <v>54</v>
      </c>
      <c r="C136" s="48">
        <v>200</v>
      </c>
      <c r="D136" s="21">
        <v>0.32</v>
      </c>
      <c r="E136" s="21">
        <v>0.14000000000000001</v>
      </c>
      <c r="F136" s="21">
        <v>11.46</v>
      </c>
      <c r="G136" s="22">
        <v>48.32</v>
      </c>
      <c r="H136" s="48">
        <v>519</v>
      </c>
      <c r="I136" s="30">
        <v>17</v>
      </c>
    </row>
    <row r="137" spans="1:9" ht="14.1" customHeight="1">
      <c r="A137" s="240"/>
      <c r="B137" s="105" t="s">
        <v>26</v>
      </c>
      <c r="C137" s="48">
        <v>30</v>
      </c>
      <c r="D137" s="21">
        <v>1.98</v>
      </c>
      <c r="E137" s="21">
        <v>0.27</v>
      </c>
      <c r="F137" s="21">
        <v>11.4</v>
      </c>
      <c r="G137" s="22">
        <v>59.7</v>
      </c>
      <c r="H137" s="48"/>
      <c r="I137" s="30">
        <v>4</v>
      </c>
    </row>
    <row r="138" spans="1:9" ht="14.1" customHeight="1">
      <c r="A138" s="240"/>
      <c r="B138" s="105" t="s">
        <v>27</v>
      </c>
      <c r="C138" s="48">
        <v>30</v>
      </c>
      <c r="D138" s="21">
        <v>1.98</v>
      </c>
      <c r="E138" s="21">
        <v>0.36</v>
      </c>
      <c r="F138" s="21">
        <v>10.02</v>
      </c>
      <c r="G138" s="22">
        <v>52.2</v>
      </c>
      <c r="H138" s="48"/>
      <c r="I138" s="30">
        <v>2.5</v>
      </c>
    </row>
    <row r="139" spans="1:9" s="104" customFormat="1" ht="14.1" customHeight="1">
      <c r="A139" s="240" t="s">
        <v>28</v>
      </c>
      <c r="B139" s="261"/>
      <c r="C139" s="31">
        <f>SUM(C131:C138)</f>
        <v>910</v>
      </c>
      <c r="D139" s="31">
        <f t="shared" ref="D139:I139" si="33">SUM(D131:D138)</f>
        <v>29.62</v>
      </c>
      <c r="E139" s="31">
        <f t="shared" si="33"/>
        <v>29.03</v>
      </c>
      <c r="F139" s="31">
        <f t="shared" si="33"/>
        <v>119.64999999999999</v>
      </c>
      <c r="G139" s="31">
        <f t="shared" si="33"/>
        <v>857.17000000000019</v>
      </c>
      <c r="H139" s="31"/>
      <c r="I139" s="32">
        <f t="shared" si="33"/>
        <v>195.5</v>
      </c>
    </row>
    <row r="140" spans="1:9" ht="14.1" customHeight="1">
      <c r="A140" s="317" t="s">
        <v>29</v>
      </c>
      <c r="B140" s="148" t="s">
        <v>66</v>
      </c>
      <c r="C140" s="149">
        <v>200</v>
      </c>
      <c r="D140" s="150">
        <v>4.5</v>
      </c>
      <c r="E140" s="150">
        <v>5</v>
      </c>
      <c r="F140" s="150">
        <v>15.6</v>
      </c>
      <c r="G140" s="149">
        <v>158</v>
      </c>
      <c r="H140" s="149"/>
      <c r="I140" s="106">
        <v>24</v>
      </c>
    </row>
    <row r="141" spans="1:9" ht="14.1" customHeight="1">
      <c r="A141" s="318"/>
      <c r="B141" s="148" t="s">
        <v>95</v>
      </c>
      <c r="C141" s="149">
        <v>100</v>
      </c>
      <c r="D141" s="150">
        <v>5.68</v>
      </c>
      <c r="E141" s="150">
        <v>5.29</v>
      </c>
      <c r="F141" s="150">
        <v>31.8</v>
      </c>
      <c r="G141" s="149">
        <v>190.46</v>
      </c>
      <c r="H141" s="149" t="s">
        <v>94</v>
      </c>
      <c r="I141" s="106">
        <v>31</v>
      </c>
    </row>
    <row r="142" spans="1:9" s="104" customFormat="1" ht="14.1" customHeight="1">
      <c r="A142" s="317" t="s">
        <v>34</v>
      </c>
      <c r="B142" s="319"/>
      <c r="C142" s="154">
        <f t="shared" ref="C142:I142" si="34">SUM(C140:C141)</f>
        <v>300</v>
      </c>
      <c r="D142" s="155">
        <f t="shared" si="34"/>
        <v>10.18</v>
      </c>
      <c r="E142" s="155">
        <f t="shared" si="34"/>
        <v>10.29</v>
      </c>
      <c r="F142" s="155">
        <f t="shared" si="34"/>
        <v>47.4</v>
      </c>
      <c r="G142" s="154">
        <f t="shared" si="34"/>
        <v>348.46000000000004</v>
      </c>
      <c r="H142" s="154"/>
      <c r="I142" s="156">
        <f t="shared" si="34"/>
        <v>55</v>
      </c>
    </row>
    <row r="143" spans="1:9" s="104" customFormat="1" ht="14.1" customHeight="1" thickBot="1">
      <c r="A143" s="320" t="s">
        <v>35</v>
      </c>
      <c r="B143" s="321"/>
      <c r="C143" s="157">
        <f>C130+C139+C142</f>
        <v>1760</v>
      </c>
      <c r="D143" s="158">
        <f t="shared" ref="D143:I143" si="35">D131+D139+D142</f>
        <v>40.97</v>
      </c>
      <c r="E143" s="158">
        <f t="shared" si="35"/>
        <v>39.42</v>
      </c>
      <c r="F143" s="158">
        <f t="shared" si="35"/>
        <v>172.72</v>
      </c>
      <c r="G143" s="157">
        <f t="shared" si="35"/>
        <v>1233.9600000000003</v>
      </c>
      <c r="H143" s="157"/>
      <c r="I143" s="159">
        <f t="shared" si="35"/>
        <v>263.5</v>
      </c>
    </row>
    <row r="144" spans="1:9" s="104" customFormat="1" ht="14.1" customHeight="1">
      <c r="A144" s="257" t="s">
        <v>96</v>
      </c>
      <c r="B144" s="314"/>
      <c r="C144" s="314"/>
      <c r="D144" s="314"/>
      <c r="E144" s="314"/>
      <c r="F144" s="314"/>
      <c r="G144" s="314"/>
      <c r="H144" s="314"/>
      <c r="I144" s="147"/>
    </row>
    <row r="145" spans="1:9" ht="14.1" customHeight="1">
      <c r="A145" s="240" t="s">
        <v>11</v>
      </c>
      <c r="B145" s="105" t="s">
        <v>97</v>
      </c>
      <c r="C145" s="48">
        <v>250</v>
      </c>
      <c r="D145" s="21">
        <v>11.15</v>
      </c>
      <c r="E145" s="21">
        <v>8.73</v>
      </c>
      <c r="F145" s="21">
        <v>21.18</v>
      </c>
      <c r="G145" s="22">
        <v>365.33</v>
      </c>
      <c r="H145" s="48">
        <v>267</v>
      </c>
      <c r="I145" s="30">
        <v>50</v>
      </c>
    </row>
    <row r="146" spans="1:9" ht="14.1" customHeight="1">
      <c r="A146" s="240"/>
      <c r="B146" s="105" t="s">
        <v>155</v>
      </c>
      <c r="C146" s="48">
        <v>100</v>
      </c>
      <c r="D146" s="21">
        <v>7.28</v>
      </c>
      <c r="E146" s="21">
        <v>9.89</v>
      </c>
      <c r="F146" s="21">
        <v>57.68</v>
      </c>
      <c r="G146" s="22">
        <v>219.39</v>
      </c>
      <c r="H146" s="48">
        <v>565</v>
      </c>
      <c r="I146" s="30">
        <v>33</v>
      </c>
    </row>
    <row r="147" spans="1:9" ht="14.1" customHeight="1">
      <c r="A147" s="240"/>
      <c r="B147" s="105" t="s">
        <v>61</v>
      </c>
      <c r="C147" s="48">
        <v>200</v>
      </c>
      <c r="D147" s="21">
        <v>0.24</v>
      </c>
      <c r="E147" s="21">
        <v>0</v>
      </c>
      <c r="F147" s="21">
        <v>7.14</v>
      </c>
      <c r="G147" s="22">
        <v>29.8</v>
      </c>
      <c r="H147" s="48">
        <v>144</v>
      </c>
      <c r="I147" s="30">
        <v>15</v>
      </c>
    </row>
    <row r="148" spans="1:9" s="104" customFormat="1" ht="14.1" customHeight="1">
      <c r="A148" s="240" t="s">
        <v>16</v>
      </c>
      <c r="B148" s="261"/>
      <c r="C148" s="31">
        <f>SUM(C145:C147)</f>
        <v>550</v>
      </c>
      <c r="D148" s="31">
        <f t="shared" ref="D148:I148" si="36">SUM(D145:D147)</f>
        <v>18.669999999999998</v>
      </c>
      <c r="E148" s="31">
        <f t="shared" si="36"/>
        <v>18.62</v>
      </c>
      <c r="F148" s="31">
        <f t="shared" si="36"/>
        <v>86</v>
      </c>
      <c r="G148" s="31">
        <f t="shared" si="36"/>
        <v>614.52</v>
      </c>
      <c r="H148" s="31"/>
      <c r="I148" s="32">
        <f t="shared" si="36"/>
        <v>98</v>
      </c>
    </row>
    <row r="149" spans="1:9" ht="14.1" customHeight="1">
      <c r="A149" s="240" t="s">
        <v>17</v>
      </c>
      <c r="B149" s="105" t="s">
        <v>62</v>
      </c>
      <c r="C149" s="48">
        <v>100</v>
      </c>
      <c r="D149" s="21">
        <v>3.48</v>
      </c>
      <c r="E149" s="21">
        <v>4.62</v>
      </c>
      <c r="F149" s="21">
        <v>9.86</v>
      </c>
      <c r="G149" s="22">
        <v>68.739999999999995</v>
      </c>
      <c r="H149" s="48">
        <v>119</v>
      </c>
      <c r="I149" s="30">
        <v>28</v>
      </c>
    </row>
    <row r="150" spans="1:9" ht="14.1" customHeight="1">
      <c r="A150" s="240"/>
      <c r="B150" s="105" t="s">
        <v>99</v>
      </c>
      <c r="C150" s="48">
        <v>250</v>
      </c>
      <c r="D150" s="21">
        <v>2.8</v>
      </c>
      <c r="E150" s="21">
        <v>5.27</v>
      </c>
      <c r="F150" s="21">
        <v>9.25</v>
      </c>
      <c r="G150" s="22">
        <v>96.58</v>
      </c>
      <c r="H150" s="22" t="s">
        <v>98</v>
      </c>
      <c r="I150" s="30">
        <v>45</v>
      </c>
    </row>
    <row r="151" spans="1:9" ht="14.1" customHeight="1">
      <c r="A151" s="240"/>
      <c r="B151" s="105" t="s">
        <v>100</v>
      </c>
      <c r="C151" s="48">
        <v>280</v>
      </c>
      <c r="D151" s="21">
        <v>19.7</v>
      </c>
      <c r="E151" s="21">
        <v>20.5</v>
      </c>
      <c r="F151" s="21">
        <v>55.97</v>
      </c>
      <c r="G151" s="22">
        <v>513.57000000000005</v>
      </c>
      <c r="H151" s="48">
        <v>407</v>
      </c>
      <c r="I151" s="106">
        <v>117</v>
      </c>
    </row>
    <row r="152" spans="1:9" ht="14.1" customHeight="1">
      <c r="A152" s="240"/>
      <c r="B152" s="105" t="s">
        <v>45</v>
      </c>
      <c r="C152" s="48">
        <v>200</v>
      </c>
      <c r="D152" s="21">
        <v>1.92</v>
      </c>
      <c r="E152" s="21">
        <v>0.12</v>
      </c>
      <c r="F152" s="21">
        <v>25.86</v>
      </c>
      <c r="G152" s="22">
        <v>112.36</v>
      </c>
      <c r="H152" s="22" t="s">
        <v>44</v>
      </c>
      <c r="I152" s="106">
        <v>23</v>
      </c>
    </row>
    <row r="153" spans="1:9" ht="14.1" customHeight="1">
      <c r="A153" s="240"/>
      <c r="B153" s="105" t="s">
        <v>26</v>
      </c>
      <c r="C153" s="48">
        <v>30</v>
      </c>
      <c r="D153" s="21">
        <v>1.98</v>
      </c>
      <c r="E153" s="21">
        <v>0.27</v>
      </c>
      <c r="F153" s="21">
        <v>11.4</v>
      </c>
      <c r="G153" s="22">
        <v>59.7</v>
      </c>
      <c r="H153" s="48"/>
      <c r="I153" s="106">
        <v>4</v>
      </c>
    </row>
    <row r="154" spans="1:9" ht="14.1" customHeight="1">
      <c r="A154" s="240"/>
      <c r="B154" s="105" t="s">
        <v>27</v>
      </c>
      <c r="C154" s="48">
        <v>30</v>
      </c>
      <c r="D154" s="21">
        <v>1.98</v>
      </c>
      <c r="E154" s="21">
        <v>0.36</v>
      </c>
      <c r="F154" s="21">
        <v>10.02</v>
      </c>
      <c r="G154" s="22">
        <v>52.2</v>
      </c>
      <c r="H154" s="48"/>
      <c r="I154" s="106">
        <v>2.5</v>
      </c>
    </row>
    <row r="155" spans="1:9" s="104" customFormat="1" ht="14.1" customHeight="1">
      <c r="A155" s="240" t="s">
        <v>28</v>
      </c>
      <c r="B155" s="261"/>
      <c r="C155" s="31">
        <f>SUM(C149:C154)</f>
        <v>890</v>
      </c>
      <c r="D155" s="31">
        <f t="shared" ref="D155:I155" si="37">SUM(D149:D154)</f>
        <v>31.86</v>
      </c>
      <c r="E155" s="31">
        <f t="shared" si="37"/>
        <v>31.14</v>
      </c>
      <c r="F155" s="31">
        <f t="shared" si="37"/>
        <v>122.36</v>
      </c>
      <c r="G155" s="31">
        <f t="shared" si="37"/>
        <v>903.1500000000002</v>
      </c>
      <c r="H155" s="31"/>
      <c r="I155" s="32">
        <f t="shared" si="37"/>
        <v>219.5</v>
      </c>
    </row>
    <row r="156" spans="1:9" ht="14.1" customHeight="1">
      <c r="A156" s="240" t="s">
        <v>29</v>
      </c>
      <c r="B156" s="105" t="s">
        <v>56</v>
      </c>
      <c r="C156" s="48">
        <v>200</v>
      </c>
      <c r="D156" s="21">
        <v>0.2</v>
      </c>
      <c r="E156" s="21">
        <v>0.2</v>
      </c>
      <c r="F156" s="21">
        <v>12.8</v>
      </c>
      <c r="G156" s="22">
        <v>100</v>
      </c>
      <c r="H156" s="22"/>
      <c r="I156" s="106">
        <v>24</v>
      </c>
    </row>
    <row r="157" spans="1:9" ht="14.1" customHeight="1">
      <c r="A157" s="240"/>
      <c r="B157" s="105" t="s">
        <v>101</v>
      </c>
      <c r="C157" s="48">
        <v>100</v>
      </c>
      <c r="D157" s="21">
        <v>9.91</v>
      </c>
      <c r="E157" s="21">
        <v>10.6</v>
      </c>
      <c r="F157" s="21">
        <v>35.770000000000003</v>
      </c>
      <c r="G157" s="22">
        <v>201.65</v>
      </c>
      <c r="H157" s="48">
        <v>542</v>
      </c>
      <c r="I157" s="106">
        <v>31</v>
      </c>
    </row>
    <row r="158" spans="1:9" s="104" customFormat="1" ht="14.1" customHeight="1" thickBot="1">
      <c r="A158" s="281" t="s">
        <v>34</v>
      </c>
      <c r="B158" s="282"/>
      <c r="C158" s="39">
        <f>SUM(C156:C157)</f>
        <v>300</v>
      </c>
      <c r="D158" s="39">
        <f t="shared" ref="D158:I158" si="38">SUM(D156:D157)</f>
        <v>10.11</v>
      </c>
      <c r="E158" s="39">
        <f t="shared" si="38"/>
        <v>10.799999999999999</v>
      </c>
      <c r="F158" s="39">
        <f t="shared" si="38"/>
        <v>48.570000000000007</v>
      </c>
      <c r="G158" s="39">
        <f t="shared" si="38"/>
        <v>301.64999999999998</v>
      </c>
      <c r="H158" s="39"/>
      <c r="I158" s="40">
        <f t="shared" si="38"/>
        <v>55</v>
      </c>
    </row>
    <row r="159" spans="1:9" s="104" customFormat="1" ht="14.1" customHeight="1" thickBot="1">
      <c r="A159" s="256" t="s">
        <v>35</v>
      </c>
      <c r="B159" s="322"/>
      <c r="C159" s="152">
        <f>C158+C155+C148</f>
        <v>1740</v>
      </c>
      <c r="D159" s="152">
        <f t="shared" ref="D159:I159" si="39">D158+D155+D148</f>
        <v>60.64</v>
      </c>
      <c r="E159" s="152">
        <f t="shared" si="39"/>
        <v>60.56</v>
      </c>
      <c r="F159" s="152">
        <f t="shared" si="39"/>
        <v>256.93</v>
      </c>
      <c r="G159" s="152">
        <f t="shared" si="39"/>
        <v>1819.3200000000002</v>
      </c>
      <c r="H159" s="152"/>
      <c r="I159" s="153">
        <f t="shared" si="39"/>
        <v>372.5</v>
      </c>
    </row>
    <row r="160" spans="1:9" s="104" customFormat="1" ht="14.1" customHeight="1">
      <c r="A160" s="271" t="s">
        <v>102</v>
      </c>
      <c r="B160" s="272"/>
      <c r="C160" s="272"/>
      <c r="D160" s="272"/>
      <c r="E160" s="272"/>
      <c r="F160" s="272"/>
      <c r="G160" s="272"/>
      <c r="H160" s="272"/>
      <c r="I160" s="38"/>
    </row>
    <row r="161" spans="1:17" ht="14.1" customHeight="1">
      <c r="A161" s="240" t="s">
        <v>11</v>
      </c>
      <c r="B161" s="148" t="s">
        <v>166</v>
      </c>
      <c r="C161" s="141">
        <v>100</v>
      </c>
      <c r="D161" s="69">
        <v>1.17</v>
      </c>
      <c r="E161" s="69">
        <v>0.1</v>
      </c>
      <c r="F161" s="69">
        <v>5.67</v>
      </c>
      <c r="G161" s="142">
        <v>28.33</v>
      </c>
      <c r="H161" s="149"/>
      <c r="I161" s="106"/>
    </row>
    <row r="162" spans="1:17" ht="14.1" customHeight="1">
      <c r="A162" s="240"/>
      <c r="B162" s="148" t="s">
        <v>126</v>
      </c>
      <c r="C162" s="149">
        <v>100</v>
      </c>
      <c r="D162" s="150">
        <v>1.43</v>
      </c>
      <c r="E162" s="150">
        <v>0.83</v>
      </c>
      <c r="F162" s="150">
        <v>2.83</v>
      </c>
      <c r="G162" s="150">
        <v>75.98</v>
      </c>
      <c r="H162" s="149"/>
      <c r="I162" s="106"/>
      <c r="K162" s="19"/>
      <c r="L162" s="17"/>
      <c r="M162" s="18"/>
      <c r="N162" s="18"/>
      <c r="O162" s="18"/>
      <c r="P162" s="18"/>
      <c r="Q162" s="17"/>
    </row>
    <row r="163" spans="1:17" ht="14.1" customHeight="1">
      <c r="A163" s="240"/>
      <c r="B163" s="148" t="s">
        <v>103</v>
      </c>
      <c r="C163" s="149">
        <v>100</v>
      </c>
      <c r="D163" s="150">
        <v>12.07</v>
      </c>
      <c r="E163" s="150">
        <v>12.8</v>
      </c>
      <c r="F163" s="150">
        <v>21.33</v>
      </c>
      <c r="G163" s="149">
        <v>167.39</v>
      </c>
      <c r="H163" s="149" t="s">
        <v>94</v>
      </c>
      <c r="I163" s="106">
        <v>83</v>
      </c>
    </row>
    <row r="164" spans="1:17" ht="14.1" customHeight="1">
      <c r="A164" s="240"/>
      <c r="B164" s="148" t="s">
        <v>104</v>
      </c>
      <c r="C164" s="149">
        <v>180</v>
      </c>
      <c r="D164" s="150">
        <v>4.6399999999999997</v>
      </c>
      <c r="E164" s="150">
        <v>5.63</v>
      </c>
      <c r="F164" s="150">
        <v>48.1</v>
      </c>
      <c r="G164" s="149">
        <v>261.63</v>
      </c>
      <c r="H164" s="149">
        <v>414</v>
      </c>
      <c r="I164" s="106">
        <v>30</v>
      </c>
    </row>
    <row r="165" spans="1:17" ht="14.1" customHeight="1">
      <c r="A165" s="240"/>
      <c r="B165" s="148" t="s">
        <v>105</v>
      </c>
      <c r="C165" s="149">
        <v>15</v>
      </c>
      <c r="D165" s="150">
        <v>0.26</v>
      </c>
      <c r="E165" s="150">
        <v>1.03</v>
      </c>
      <c r="F165" s="150">
        <v>0.84</v>
      </c>
      <c r="G165" s="149">
        <v>13.9</v>
      </c>
      <c r="H165" s="149">
        <v>354</v>
      </c>
      <c r="I165" s="106">
        <v>3</v>
      </c>
    </row>
    <row r="166" spans="1:17" ht="14.1" customHeight="1">
      <c r="A166" s="240"/>
      <c r="B166" s="148" t="s">
        <v>107</v>
      </c>
      <c r="C166" s="149">
        <v>200</v>
      </c>
      <c r="D166" s="150">
        <v>0.28000000000000003</v>
      </c>
      <c r="E166" s="150">
        <v>0.04</v>
      </c>
      <c r="F166" s="150">
        <v>8.9600000000000009</v>
      </c>
      <c r="G166" s="149">
        <v>37.28</v>
      </c>
      <c r="H166" s="149" t="s">
        <v>106</v>
      </c>
      <c r="I166" s="106">
        <v>20</v>
      </c>
    </row>
    <row r="167" spans="1:17" ht="14.1" customHeight="1">
      <c r="A167" s="240"/>
      <c r="B167" s="148" t="s">
        <v>26</v>
      </c>
      <c r="C167" s="149">
        <v>30</v>
      </c>
      <c r="D167" s="150">
        <v>1.98</v>
      </c>
      <c r="E167" s="150">
        <v>0.27</v>
      </c>
      <c r="F167" s="150">
        <v>11.4</v>
      </c>
      <c r="G167" s="149">
        <v>59.7</v>
      </c>
      <c r="H167" s="149"/>
      <c r="I167" s="106">
        <v>4</v>
      </c>
    </row>
    <row r="168" spans="1:17" s="104" customFormat="1" ht="14.1" customHeight="1">
      <c r="A168" s="240" t="s">
        <v>16</v>
      </c>
      <c r="B168" s="261"/>
      <c r="C168" s="31">
        <f>SUM(C161:C167)-C162</f>
        <v>625</v>
      </c>
      <c r="D168" s="31">
        <f t="shared" ref="D168:I168" si="40">SUM(D161:D167)-D162</f>
        <v>20.400000000000002</v>
      </c>
      <c r="E168" s="31">
        <f t="shared" si="40"/>
        <v>19.87</v>
      </c>
      <c r="F168" s="31">
        <f t="shared" si="40"/>
        <v>96.300000000000026</v>
      </c>
      <c r="G168" s="31">
        <f t="shared" si="40"/>
        <v>568.2299999999999</v>
      </c>
      <c r="H168" s="31"/>
      <c r="I168" s="31">
        <f t="shared" si="40"/>
        <v>140</v>
      </c>
    </row>
    <row r="169" spans="1:17" ht="14.1" customHeight="1">
      <c r="A169" s="240" t="s">
        <v>17</v>
      </c>
      <c r="B169" s="105" t="s">
        <v>40</v>
      </c>
      <c r="C169" s="48">
        <v>100</v>
      </c>
      <c r="D169" s="21">
        <v>0.8</v>
      </c>
      <c r="E169" s="21">
        <v>0.1</v>
      </c>
      <c r="F169" s="21">
        <v>1.7</v>
      </c>
      <c r="G169" s="22">
        <v>13</v>
      </c>
      <c r="H169" s="48">
        <v>107</v>
      </c>
      <c r="I169" s="30">
        <v>23</v>
      </c>
    </row>
    <row r="170" spans="1:17" ht="14.1" customHeight="1">
      <c r="A170" s="240"/>
      <c r="B170" s="105" t="s">
        <v>64</v>
      </c>
      <c r="C170" s="48">
        <v>250</v>
      </c>
      <c r="D170" s="21">
        <v>2.2999999999999998</v>
      </c>
      <c r="E170" s="21">
        <v>5.5</v>
      </c>
      <c r="F170" s="21">
        <v>22.63</v>
      </c>
      <c r="G170" s="22">
        <v>161.69999999999999</v>
      </c>
      <c r="H170" s="22" t="s">
        <v>63</v>
      </c>
      <c r="I170" s="30">
        <v>46</v>
      </c>
    </row>
    <row r="171" spans="1:17" ht="14.1" customHeight="1">
      <c r="A171" s="240"/>
      <c r="B171" s="105" t="s">
        <v>108</v>
      </c>
      <c r="C171" s="48">
        <v>100</v>
      </c>
      <c r="D171" s="21">
        <v>11.74</v>
      </c>
      <c r="E171" s="21">
        <v>17.5</v>
      </c>
      <c r="F171" s="21">
        <v>17.399999999999999</v>
      </c>
      <c r="G171" s="22">
        <v>261</v>
      </c>
      <c r="H171" s="48">
        <v>372</v>
      </c>
      <c r="I171" s="30">
        <v>83</v>
      </c>
    </row>
    <row r="172" spans="1:17" ht="14.1" customHeight="1">
      <c r="A172" s="240"/>
      <c r="B172" s="105" t="s">
        <v>75</v>
      </c>
      <c r="C172" s="48">
        <v>20</v>
      </c>
      <c r="D172" s="21">
        <v>0.12</v>
      </c>
      <c r="E172" s="21">
        <v>0.75</v>
      </c>
      <c r="F172" s="21">
        <v>1.07</v>
      </c>
      <c r="G172" s="22">
        <v>11.5</v>
      </c>
      <c r="H172" s="48">
        <v>453</v>
      </c>
      <c r="I172" s="30">
        <v>3</v>
      </c>
    </row>
    <row r="173" spans="1:17" ht="14.1" customHeight="1">
      <c r="A173" s="240"/>
      <c r="B173" s="105" t="s">
        <v>109</v>
      </c>
      <c r="C173" s="48">
        <v>180</v>
      </c>
      <c r="D173" s="21">
        <v>9.1300000000000008</v>
      </c>
      <c r="E173" s="21">
        <v>4.0999999999999996</v>
      </c>
      <c r="F173" s="21">
        <v>50.42</v>
      </c>
      <c r="G173" s="22">
        <v>262.22000000000003</v>
      </c>
      <c r="H173" s="48">
        <v>243</v>
      </c>
      <c r="I173" s="30">
        <v>24</v>
      </c>
    </row>
    <row r="174" spans="1:17" ht="14.1" customHeight="1">
      <c r="A174" s="240"/>
      <c r="B174" s="105" t="s">
        <v>25</v>
      </c>
      <c r="C174" s="48">
        <v>200</v>
      </c>
      <c r="D174" s="21">
        <v>0.08</v>
      </c>
      <c r="E174" s="21">
        <v>0</v>
      </c>
      <c r="F174" s="21">
        <v>10.62</v>
      </c>
      <c r="G174" s="22">
        <v>40.44</v>
      </c>
      <c r="H174" s="48">
        <v>508</v>
      </c>
      <c r="I174" s="30">
        <v>18</v>
      </c>
    </row>
    <row r="175" spans="1:17" ht="14.1" customHeight="1">
      <c r="A175" s="240"/>
      <c r="B175" s="105" t="s">
        <v>26</v>
      </c>
      <c r="C175" s="48">
        <v>30</v>
      </c>
      <c r="D175" s="21">
        <v>1.98</v>
      </c>
      <c r="E175" s="21">
        <v>0.27</v>
      </c>
      <c r="F175" s="21">
        <v>11.4</v>
      </c>
      <c r="G175" s="22">
        <v>59.7</v>
      </c>
      <c r="H175" s="48"/>
      <c r="I175" s="30">
        <v>4</v>
      </c>
    </row>
    <row r="176" spans="1:17" ht="14.1" customHeight="1">
      <c r="A176" s="240"/>
      <c r="B176" s="105" t="s">
        <v>27</v>
      </c>
      <c r="C176" s="48">
        <v>30</v>
      </c>
      <c r="D176" s="21">
        <v>1.98</v>
      </c>
      <c r="E176" s="21">
        <v>0.36</v>
      </c>
      <c r="F176" s="21">
        <v>10.02</v>
      </c>
      <c r="G176" s="22">
        <v>52.2</v>
      </c>
      <c r="H176" s="48"/>
      <c r="I176" s="30">
        <v>2.5</v>
      </c>
    </row>
    <row r="177" spans="1:9" s="104" customFormat="1" ht="14.1" customHeight="1">
      <c r="A177" s="240" t="s">
        <v>28</v>
      </c>
      <c r="B177" s="261"/>
      <c r="C177" s="31">
        <f t="shared" ref="C177:I177" si="41">SUM(C169:C176)</f>
        <v>910</v>
      </c>
      <c r="D177" s="31">
        <f t="shared" si="41"/>
        <v>28.13</v>
      </c>
      <c r="E177" s="31">
        <f t="shared" si="41"/>
        <v>28.580000000000002</v>
      </c>
      <c r="F177" s="31">
        <f t="shared" si="41"/>
        <v>125.26</v>
      </c>
      <c r="G177" s="31">
        <f t="shared" si="41"/>
        <v>861.76000000000022</v>
      </c>
      <c r="H177" s="31">
        <f t="shared" si="41"/>
        <v>1683</v>
      </c>
      <c r="I177" s="32">
        <f t="shared" si="41"/>
        <v>203.5</v>
      </c>
    </row>
    <row r="178" spans="1:9" ht="14.1" customHeight="1">
      <c r="A178" s="240" t="s">
        <v>29</v>
      </c>
      <c r="B178" s="105" t="s">
        <v>31</v>
      </c>
      <c r="C178" s="48">
        <v>200</v>
      </c>
      <c r="D178" s="21">
        <v>0.24</v>
      </c>
      <c r="E178" s="21">
        <v>0.06</v>
      </c>
      <c r="F178" s="21">
        <v>10.16</v>
      </c>
      <c r="G178" s="22">
        <v>42.14</v>
      </c>
      <c r="H178" s="22" t="s">
        <v>30</v>
      </c>
      <c r="I178" s="106">
        <v>25</v>
      </c>
    </row>
    <row r="179" spans="1:9" ht="14.1" customHeight="1">
      <c r="A179" s="240"/>
      <c r="B179" s="105" t="s">
        <v>110</v>
      </c>
      <c r="C179" s="48">
        <v>100</v>
      </c>
      <c r="D179" s="21">
        <v>9.86</v>
      </c>
      <c r="E179" s="21">
        <v>10.67</v>
      </c>
      <c r="F179" s="21">
        <v>37.81</v>
      </c>
      <c r="G179" s="22">
        <v>248.27</v>
      </c>
      <c r="H179" s="48">
        <v>555</v>
      </c>
      <c r="I179" s="106">
        <v>34</v>
      </c>
    </row>
    <row r="180" spans="1:9" s="104" customFormat="1" ht="14.1" customHeight="1">
      <c r="A180" s="240" t="s">
        <v>34</v>
      </c>
      <c r="B180" s="261"/>
      <c r="C180" s="31">
        <f>SUM(C178:C179)</f>
        <v>300</v>
      </c>
      <c r="D180" s="31">
        <f t="shared" ref="D180:I180" si="42">SUM(D178:D179)</f>
        <v>10.1</v>
      </c>
      <c r="E180" s="31">
        <f t="shared" si="42"/>
        <v>10.73</v>
      </c>
      <c r="F180" s="31">
        <f t="shared" si="42"/>
        <v>47.97</v>
      </c>
      <c r="G180" s="31">
        <f t="shared" si="42"/>
        <v>290.41000000000003</v>
      </c>
      <c r="H180" s="31"/>
      <c r="I180" s="32">
        <f t="shared" si="42"/>
        <v>59</v>
      </c>
    </row>
    <row r="181" spans="1:9" s="104" customFormat="1" ht="14.1" customHeight="1" thickBot="1">
      <c r="A181" s="281" t="s">
        <v>35</v>
      </c>
      <c r="B181" s="282"/>
      <c r="C181" s="39">
        <f>C180+C177+C168</f>
        <v>1835</v>
      </c>
      <c r="D181" s="39">
        <f t="shared" ref="D181:I181" si="43">D180+D177+D168</f>
        <v>58.629999999999995</v>
      </c>
      <c r="E181" s="39">
        <f t="shared" si="43"/>
        <v>59.180000000000007</v>
      </c>
      <c r="F181" s="39">
        <f t="shared" si="43"/>
        <v>269.53000000000003</v>
      </c>
      <c r="G181" s="39">
        <f t="shared" si="43"/>
        <v>1720.4</v>
      </c>
      <c r="H181" s="39"/>
      <c r="I181" s="40">
        <f t="shared" si="43"/>
        <v>402.5</v>
      </c>
    </row>
    <row r="182" spans="1:9" s="104" customFormat="1" ht="14.1" customHeight="1">
      <c r="A182" s="257" t="s">
        <v>111</v>
      </c>
      <c r="B182" s="314"/>
      <c r="C182" s="314"/>
      <c r="D182" s="314"/>
      <c r="E182" s="314"/>
      <c r="F182" s="314"/>
      <c r="G182" s="314"/>
      <c r="H182" s="314"/>
      <c r="I182" s="147"/>
    </row>
    <row r="183" spans="1:9" ht="14.1" customHeight="1">
      <c r="A183" s="240" t="s">
        <v>11</v>
      </c>
      <c r="B183" s="105" t="s">
        <v>112</v>
      </c>
      <c r="C183" s="48">
        <v>250</v>
      </c>
      <c r="D183" s="21">
        <v>10.38</v>
      </c>
      <c r="E183" s="21">
        <v>9.9</v>
      </c>
      <c r="F183" s="21">
        <v>44.98</v>
      </c>
      <c r="G183" s="22">
        <v>303.13</v>
      </c>
      <c r="H183" s="48">
        <v>165</v>
      </c>
      <c r="I183" s="30">
        <v>50</v>
      </c>
    </row>
    <row r="184" spans="1:9" ht="14.1" customHeight="1">
      <c r="A184" s="240"/>
      <c r="B184" s="105" t="s">
        <v>113</v>
      </c>
      <c r="C184" s="48">
        <v>100</v>
      </c>
      <c r="D184" s="21">
        <v>8.74</v>
      </c>
      <c r="E184" s="21">
        <v>9.64</v>
      </c>
      <c r="F184" s="21">
        <v>30.43</v>
      </c>
      <c r="G184" s="22">
        <v>213.97</v>
      </c>
      <c r="H184" s="48">
        <v>563</v>
      </c>
      <c r="I184" s="30">
        <v>26</v>
      </c>
    </row>
    <row r="185" spans="1:9" ht="14.1" customHeight="1">
      <c r="A185" s="240"/>
      <c r="B185" s="105" t="s">
        <v>72</v>
      </c>
      <c r="C185" s="48">
        <v>200</v>
      </c>
      <c r="D185" s="21">
        <v>0.26</v>
      </c>
      <c r="E185" s="21">
        <v>0.02</v>
      </c>
      <c r="F185" s="21">
        <v>8.06</v>
      </c>
      <c r="G185" s="22">
        <v>33.22</v>
      </c>
      <c r="H185" s="22" t="s">
        <v>71</v>
      </c>
      <c r="I185" s="30">
        <v>20</v>
      </c>
    </row>
    <row r="186" spans="1:9" s="104" customFormat="1" ht="14.1" customHeight="1">
      <c r="A186" s="240" t="s">
        <v>16</v>
      </c>
      <c r="B186" s="261"/>
      <c r="C186" s="31">
        <f>SUM(C183:C185)</f>
        <v>550</v>
      </c>
      <c r="D186" s="31">
        <f>SUM(D183:D185)</f>
        <v>19.380000000000003</v>
      </c>
      <c r="E186" s="31">
        <f>SUM(E183:E185)</f>
        <v>19.559999999999999</v>
      </c>
      <c r="F186" s="31">
        <f>SUM(F183:F185)</f>
        <v>83.47</v>
      </c>
      <c r="G186" s="31">
        <f>SUM(G183:G185)</f>
        <v>550.32000000000005</v>
      </c>
      <c r="H186" s="31"/>
      <c r="I186" s="32">
        <f>SUM(I183:I185)</f>
        <v>96</v>
      </c>
    </row>
    <row r="187" spans="1:9" ht="14.1" customHeight="1">
      <c r="A187" s="240" t="s">
        <v>17</v>
      </c>
      <c r="B187" s="105" t="s">
        <v>153</v>
      </c>
      <c r="C187" s="48">
        <v>100</v>
      </c>
      <c r="D187" s="21">
        <v>1.17</v>
      </c>
      <c r="E187" s="21">
        <v>0.1</v>
      </c>
      <c r="F187" s="21">
        <v>5.67</v>
      </c>
      <c r="G187" s="22">
        <v>28.33</v>
      </c>
      <c r="H187" s="22">
        <v>16</v>
      </c>
      <c r="I187" s="30">
        <v>13</v>
      </c>
    </row>
    <row r="188" spans="1:9" ht="14.1" customHeight="1">
      <c r="A188" s="240"/>
      <c r="B188" s="105" t="s">
        <v>115</v>
      </c>
      <c r="C188" s="48">
        <v>250</v>
      </c>
      <c r="D188" s="21">
        <v>3.08</v>
      </c>
      <c r="E188" s="21">
        <v>5.45</v>
      </c>
      <c r="F188" s="21">
        <v>17.420000000000002</v>
      </c>
      <c r="G188" s="22">
        <v>131.82</v>
      </c>
      <c r="H188" s="22" t="s">
        <v>114</v>
      </c>
      <c r="I188" s="30">
        <v>42</v>
      </c>
    </row>
    <row r="189" spans="1:9" ht="14.1" customHeight="1">
      <c r="A189" s="240"/>
      <c r="B189" s="105" t="s">
        <v>116</v>
      </c>
      <c r="C189" s="48">
        <v>100</v>
      </c>
      <c r="D189" s="21">
        <v>12.77</v>
      </c>
      <c r="E189" s="21">
        <v>13.5</v>
      </c>
      <c r="F189" s="21">
        <v>25.52</v>
      </c>
      <c r="G189" s="22">
        <v>244.48</v>
      </c>
      <c r="H189" s="48">
        <v>366</v>
      </c>
      <c r="I189" s="30">
        <v>85</v>
      </c>
    </row>
    <row r="190" spans="1:9" ht="14.1" customHeight="1">
      <c r="A190" s="240"/>
      <c r="B190" s="105" t="s">
        <v>24</v>
      </c>
      <c r="C190" s="48">
        <v>180</v>
      </c>
      <c r="D190" s="21">
        <v>9.1999999999999993</v>
      </c>
      <c r="E190" s="21">
        <v>8.5</v>
      </c>
      <c r="F190" s="21">
        <v>46.62</v>
      </c>
      <c r="G190" s="22">
        <v>270.81</v>
      </c>
      <c r="H190" s="48">
        <v>237</v>
      </c>
      <c r="I190" s="30">
        <v>32</v>
      </c>
    </row>
    <row r="191" spans="1:9" ht="14.1" customHeight="1">
      <c r="A191" s="240"/>
      <c r="B191" s="105" t="s">
        <v>54</v>
      </c>
      <c r="C191" s="48">
        <v>200</v>
      </c>
      <c r="D191" s="21">
        <v>0.32</v>
      </c>
      <c r="E191" s="21">
        <v>0.14000000000000001</v>
      </c>
      <c r="F191" s="21">
        <v>11.46</v>
      </c>
      <c r="G191" s="22">
        <v>48.32</v>
      </c>
      <c r="H191" s="48">
        <v>519</v>
      </c>
      <c r="I191" s="30">
        <v>17</v>
      </c>
    </row>
    <row r="192" spans="1:9" ht="14.1" customHeight="1">
      <c r="A192" s="240"/>
      <c r="B192" s="105" t="s">
        <v>26</v>
      </c>
      <c r="C192" s="48">
        <v>30</v>
      </c>
      <c r="D192" s="21">
        <v>1.98</v>
      </c>
      <c r="E192" s="21">
        <v>0.27</v>
      </c>
      <c r="F192" s="21">
        <v>11.4</v>
      </c>
      <c r="G192" s="22">
        <v>59.7</v>
      </c>
      <c r="H192" s="48"/>
      <c r="I192" s="30">
        <v>4</v>
      </c>
    </row>
    <row r="193" spans="1:9" ht="14.1" customHeight="1">
      <c r="A193" s="240"/>
      <c r="B193" s="105" t="s">
        <v>27</v>
      </c>
      <c r="C193" s="48">
        <v>30</v>
      </c>
      <c r="D193" s="21">
        <v>1.98</v>
      </c>
      <c r="E193" s="21">
        <v>0.36</v>
      </c>
      <c r="F193" s="21">
        <v>10.02</v>
      </c>
      <c r="G193" s="22">
        <v>52.2</v>
      </c>
      <c r="H193" s="48"/>
      <c r="I193" s="30">
        <v>2.5</v>
      </c>
    </row>
    <row r="194" spans="1:9" s="104" customFormat="1" ht="14.1" customHeight="1">
      <c r="A194" s="240" t="s">
        <v>28</v>
      </c>
      <c r="B194" s="261"/>
      <c r="C194" s="31">
        <f>SUM(C187:C193)</f>
        <v>890</v>
      </c>
      <c r="D194" s="31">
        <f t="shared" ref="D194:I194" si="44">SUM(D187:D193)</f>
        <v>30.5</v>
      </c>
      <c r="E194" s="31">
        <f t="shared" si="44"/>
        <v>28.32</v>
      </c>
      <c r="F194" s="31">
        <f t="shared" si="44"/>
        <v>128.11000000000001</v>
      </c>
      <c r="G194" s="31">
        <f t="shared" si="44"/>
        <v>835.6600000000002</v>
      </c>
      <c r="H194" s="31"/>
      <c r="I194" s="32">
        <f t="shared" si="44"/>
        <v>195.5</v>
      </c>
    </row>
    <row r="195" spans="1:9" ht="14.1" customHeight="1">
      <c r="A195" s="240" t="s">
        <v>29</v>
      </c>
      <c r="B195" s="105" t="s">
        <v>46</v>
      </c>
      <c r="C195" s="48">
        <v>200</v>
      </c>
      <c r="D195" s="21">
        <v>0</v>
      </c>
      <c r="E195" s="21">
        <v>0</v>
      </c>
      <c r="F195" s="21">
        <v>15</v>
      </c>
      <c r="G195" s="22">
        <v>95</v>
      </c>
      <c r="H195" s="48">
        <v>614</v>
      </c>
      <c r="I195" s="30">
        <v>22</v>
      </c>
    </row>
    <row r="196" spans="1:9" ht="14.1" customHeight="1">
      <c r="A196" s="240"/>
      <c r="B196" s="105" t="s">
        <v>148</v>
      </c>
      <c r="C196" s="48">
        <v>100</v>
      </c>
      <c r="D196" s="21">
        <v>9.6199999999999992</v>
      </c>
      <c r="E196" s="21">
        <v>10.4</v>
      </c>
      <c r="F196" s="21">
        <v>32.700000000000003</v>
      </c>
      <c r="G196" s="22">
        <v>251.6</v>
      </c>
      <c r="H196" s="22" t="s">
        <v>81</v>
      </c>
      <c r="I196" s="30">
        <v>31</v>
      </c>
    </row>
    <row r="197" spans="1:9" s="104" customFormat="1" ht="14.1" customHeight="1" thickBot="1">
      <c r="A197" s="281" t="s">
        <v>34</v>
      </c>
      <c r="B197" s="282"/>
      <c r="C197" s="39">
        <f>SUM(C195:C196)</f>
        <v>300</v>
      </c>
      <c r="D197" s="39">
        <f t="shared" ref="D197:I197" si="45">SUM(D195:D196)</f>
        <v>9.6199999999999992</v>
      </c>
      <c r="E197" s="39">
        <f t="shared" si="45"/>
        <v>10.4</v>
      </c>
      <c r="F197" s="39">
        <f t="shared" si="45"/>
        <v>47.7</v>
      </c>
      <c r="G197" s="39">
        <f t="shared" si="45"/>
        <v>346.6</v>
      </c>
      <c r="H197" s="39"/>
      <c r="I197" s="40">
        <f t="shared" si="45"/>
        <v>53</v>
      </c>
    </row>
    <row r="198" spans="1:9" s="104" customFormat="1" ht="14.1" customHeight="1">
      <c r="A198" s="257" t="s">
        <v>35</v>
      </c>
      <c r="B198" s="314"/>
      <c r="C198" s="146">
        <f>C197+C194+C186</f>
        <v>1740</v>
      </c>
      <c r="D198" s="146">
        <f>D197+D194+D186</f>
        <v>59.5</v>
      </c>
      <c r="E198" s="146">
        <f>E197+E194+E186</f>
        <v>58.28</v>
      </c>
      <c r="F198" s="146">
        <f>F197+F194+F186</f>
        <v>259.27999999999997</v>
      </c>
      <c r="G198" s="146">
        <f>G197+G194+G186</f>
        <v>1732.5800000000004</v>
      </c>
      <c r="H198" s="146"/>
      <c r="I198" s="147">
        <f>I197+I194+I186</f>
        <v>344.5</v>
      </c>
    </row>
    <row r="199" spans="1:9" s="104" customFormat="1" ht="14.1" customHeight="1">
      <c r="A199" s="240" t="s">
        <v>117</v>
      </c>
      <c r="B199" s="261"/>
      <c r="C199" s="31">
        <f>C198+C181+C159+C143+C124+C107+C91+C71+C53+C34</f>
        <v>17630</v>
      </c>
      <c r="D199" s="31">
        <f>D198+D181+D159+D143+D124+D107+D91+D71+D53+D34</f>
        <v>577.68999999999994</v>
      </c>
      <c r="E199" s="31">
        <f>E198+E181+E159+E143+E124+E107+E91+E71+E53+E34</f>
        <v>573.50000000000011</v>
      </c>
      <c r="F199" s="31">
        <f>F198+F181+F159+F143+F124+F107+F91+F71+F53+F34</f>
        <v>2440.9500000000003</v>
      </c>
      <c r="G199" s="31">
        <f>G198+G181+G159+G143+G124+G107+G91+G71+G53+G34</f>
        <v>17080.190000000002</v>
      </c>
      <c r="H199" s="31"/>
      <c r="I199" s="32">
        <f>I198+I181+I159+I143+I124+I107+I91+I71+I53+I34</f>
        <v>3637</v>
      </c>
    </row>
    <row r="200" spans="1:9" s="104" customFormat="1" ht="14.1" customHeight="1" thickBot="1">
      <c r="A200" s="281" t="s">
        <v>118</v>
      </c>
      <c r="B200" s="282"/>
      <c r="C200" s="39">
        <f>C199/10</f>
        <v>1763</v>
      </c>
      <c r="D200" s="39">
        <f t="shared" ref="D200:I200" si="46">D199/10</f>
        <v>57.768999999999991</v>
      </c>
      <c r="E200" s="39">
        <f t="shared" si="46"/>
        <v>57.350000000000009</v>
      </c>
      <c r="F200" s="39">
        <f t="shared" si="46"/>
        <v>244.09500000000003</v>
      </c>
      <c r="G200" s="39">
        <f t="shared" si="46"/>
        <v>1708.0190000000002</v>
      </c>
      <c r="H200" s="39"/>
      <c r="I200" s="40">
        <f t="shared" si="46"/>
        <v>363.7</v>
      </c>
    </row>
    <row r="201" spans="1:9" s="117" customFormat="1" ht="36" customHeight="1">
      <c r="A201" s="279"/>
      <c r="B201" s="280"/>
      <c r="C201" s="143"/>
      <c r="D201" s="70"/>
      <c r="E201" s="70"/>
      <c r="F201" s="70"/>
      <c r="G201" s="143"/>
      <c r="H201" s="143"/>
      <c r="I201" s="131" t="s">
        <v>157</v>
      </c>
    </row>
    <row r="202" spans="1:9">
      <c r="A202" s="144"/>
      <c r="B202" s="132" t="s">
        <v>145</v>
      </c>
      <c r="C202" s="71">
        <f t="shared" ref="C202:I202" si="47">(C186+C168+C148+C112+C96+C80+C58+C40+C21+C130)/10</f>
        <v>565</v>
      </c>
      <c r="D202" s="71">
        <f t="shared" si="47"/>
        <v>19.994999999999997</v>
      </c>
      <c r="E202" s="71">
        <f t="shared" si="47"/>
        <v>19.686</v>
      </c>
      <c r="F202" s="71">
        <f t="shared" si="47"/>
        <v>83.686999999999998</v>
      </c>
      <c r="G202" s="71">
        <f t="shared" si="47"/>
        <v>581.41700000000003</v>
      </c>
      <c r="H202" s="71">
        <f t="shared" si="47"/>
        <v>0</v>
      </c>
      <c r="I202" s="71">
        <f t="shared" si="47"/>
        <v>114.8</v>
      </c>
    </row>
    <row r="203" spans="1:9">
      <c r="A203" s="144"/>
      <c r="B203" s="132" t="s">
        <v>146</v>
      </c>
      <c r="C203" s="71">
        <f t="shared" ref="C203:I203" si="48">(C194+C177+C155+C139+C120+C103+C87+C67+C49+C30)/10</f>
        <v>898</v>
      </c>
      <c r="D203" s="71">
        <f t="shared" si="48"/>
        <v>29.584999999999997</v>
      </c>
      <c r="E203" s="71">
        <f t="shared" si="48"/>
        <v>29.330000000000002</v>
      </c>
      <c r="F203" s="71">
        <f t="shared" si="48"/>
        <v>123.54599999999998</v>
      </c>
      <c r="G203" s="71">
        <f t="shared" si="48"/>
        <v>863.23800000000006</v>
      </c>
      <c r="H203" s="71">
        <f t="shared" si="48"/>
        <v>168.3</v>
      </c>
      <c r="I203" s="71">
        <f t="shared" si="48"/>
        <v>206.5</v>
      </c>
    </row>
    <row r="204" spans="1:9">
      <c r="A204" s="144"/>
      <c r="B204" s="132" t="s">
        <v>147</v>
      </c>
      <c r="C204" s="71">
        <f t="shared" ref="C204:I204" si="49">(C197+C180+C158+C142+C106+C90+C52+C33+C123+C70)/10</f>
        <v>300</v>
      </c>
      <c r="D204" s="71">
        <f t="shared" si="49"/>
        <v>9.9600000000000009</v>
      </c>
      <c r="E204" s="71">
        <f t="shared" si="49"/>
        <v>10.206</v>
      </c>
      <c r="F204" s="71">
        <f t="shared" si="49"/>
        <v>44.585999999999999</v>
      </c>
      <c r="G204" s="71">
        <f t="shared" si="49"/>
        <v>319.20799999999997</v>
      </c>
      <c r="H204" s="71">
        <f t="shared" si="49"/>
        <v>0</v>
      </c>
      <c r="I204" s="145">
        <f t="shared" si="49"/>
        <v>55.6</v>
      </c>
    </row>
  </sheetData>
  <mergeCells count="91">
    <mergeCell ref="A201:B201"/>
    <mergeCell ref="A181:B181"/>
    <mergeCell ref="A182:H182"/>
    <mergeCell ref="A183:A185"/>
    <mergeCell ref="A186:B186"/>
    <mergeCell ref="A187:A193"/>
    <mergeCell ref="A194:B194"/>
    <mergeCell ref="A195:A196"/>
    <mergeCell ref="A197:B197"/>
    <mergeCell ref="A198:B198"/>
    <mergeCell ref="A199:B199"/>
    <mergeCell ref="A200:B200"/>
    <mergeCell ref="A180:B180"/>
    <mergeCell ref="A149:A154"/>
    <mergeCell ref="A155:B155"/>
    <mergeCell ref="A156:A157"/>
    <mergeCell ref="A158:B158"/>
    <mergeCell ref="A159:B159"/>
    <mergeCell ref="A160:H160"/>
    <mergeCell ref="A161:A167"/>
    <mergeCell ref="A168:B168"/>
    <mergeCell ref="A169:A176"/>
    <mergeCell ref="A177:B177"/>
    <mergeCell ref="A178:A179"/>
    <mergeCell ref="A148:B148"/>
    <mergeCell ref="A124:B124"/>
    <mergeCell ref="A125:H125"/>
    <mergeCell ref="A126:A129"/>
    <mergeCell ref="A130:B130"/>
    <mergeCell ref="A131:A138"/>
    <mergeCell ref="A139:B139"/>
    <mergeCell ref="A140:A141"/>
    <mergeCell ref="A142:B142"/>
    <mergeCell ref="A143:B143"/>
    <mergeCell ref="A144:H144"/>
    <mergeCell ref="A145:A147"/>
    <mergeCell ref="A123:B123"/>
    <mergeCell ref="A97:A102"/>
    <mergeCell ref="A103:B103"/>
    <mergeCell ref="A104:A105"/>
    <mergeCell ref="A106:B106"/>
    <mergeCell ref="A107:B107"/>
    <mergeCell ref="A108:H108"/>
    <mergeCell ref="A109:A111"/>
    <mergeCell ref="A112:B112"/>
    <mergeCell ref="A113:A119"/>
    <mergeCell ref="A120:B120"/>
    <mergeCell ref="A121:A122"/>
    <mergeCell ref="A96:B96"/>
    <mergeCell ref="A71:B71"/>
    <mergeCell ref="A72:H72"/>
    <mergeCell ref="A73:A79"/>
    <mergeCell ref="A80:B80"/>
    <mergeCell ref="A81:A86"/>
    <mergeCell ref="A87:B87"/>
    <mergeCell ref="A88:A89"/>
    <mergeCell ref="A90:B90"/>
    <mergeCell ref="A91:B91"/>
    <mergeCell ref="A92:H92"/>
    <mergeCell ref="A93:A95"/>
    <mergeCell ref="A35:H35"/>
    <mergeCell ref="A36:A38"/>
    <mergeCell ref="A70:B70"/>
    <mergeCell ref="A41:A48"/>
    <mergeCell ref="A49:B49"/>
    <mergeCell ref="A50:A51"/>
    <mergeCell ref="A52:B52"/>
    <mergeCell ref="A53:B53"/>
    <mergeCell ref="A54:H54"/>
    <mergeCell ref="A55:A57"/>
    <mergeCell ref="A58:B58"/>
    <mergeCell ref="A59:A66"/>
    <mergeCell ref="A67:B67"/>
    <mergeCell ref="A68:A69"/>
    <mergeCell ref="A40:B40"/>
    <mergeCell ref="A11:I11"/>
    <mergeCell ref="A31:A32"/>
    <mergeCell ref="A33:B33"/>
    <mergeCell ref="A34:B34"/>
    <mergeCell ref="A30:B30"/>
    <mergeCell ref="A15:A16"/>
    <mergeCell ref="B15:B16"/>
    <mergeCell ref="I15:I16"/>
    <mergeCell ref="A17:H17"/>
    <mergeCell ref="A18:A20"/>
    <mergeCell ref="A21:B21"/>
    <mergeCell ref="A22:A29"/>
    <mergeCell ref="G15:G16"/>
    <mergeCell ref="H15:H16"/>
    <mergeCell ref="C15:C16"/>
    <mergeCell ref="D15:F15"/>
  </mergeCells>
  <pageMargins left="0.7" right="0.7" top="0.75" bottom="0.75" header="0.3" footer="0.3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7-11 лет сентябрь</vt:lpstr>
      <vt:lpstr>12-18 лет сентябрь</vt:lpstr>
      <vt:lpstr>Лист1</vt:lpstr>
      <vt:lpstr>7-11 лет сентябрь с ценой</vt:lpstr>
      <vt:lpstr>12-18 лет сентябрь с ценой</vt:lpstr>
      <vt:lpstr>'12-18 лет сентябрь'!Область_печати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user</cp:lastModifiedBy>
  <cp:lastPrinted>2023-12-20T13:13:07Z</cp:lastPrinted>
  <dcterms:created xsi:type="dcterms:W3CDTF">2010-09-29T09:10:17Z</dcterms:created>
  <dcterms:modified xsi:type="dcterms:W3CDTF">2024-04-19T06:45:16Z</dcterms:modified>
</cp:coreProperties>
</file>